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160" tabRatio="935" firstSheet="51" activeTab="51"/>
  </bookViews>
  <sheets>
    <sheet name="First-Page" sheetId="110" r:id="rId1"/>
    <sheet name="Contents" sheetId="140" r:id="rId2"/>
    <sheet name="Sheet1" sheetId="134" r:id="rId3"/>
    <sheet name="AT-1-Gen_Info " sheetId="56" r:id="rId4"/>
    <sheet name="AT-2-S1 BUDGET" sheetId="96" r:id="rId5"/>
    <sheet name="AT_2A_fundflow" sheetId="99" r:id="rId6"/>
    <sheet name="AT-2B_DBT" sheetId="157" r:id="rId7"/>
    <sheet name="AT-3" sheetId="100" r:id="rId8"/>
    <sheet name="AT3A_cvrg(Insti)_PY" sheetId="1" r:id="rId9"/>
    <sheet name="AT3B_cvrg(Insti)_UPY " sheetId="58" r:id="rId10"/>
    <sheet name="AT3C_cvrg(Insti)_UPY " sheetId="59" r:id="rId11"/>
    <sheet name="enrolment vs availed_PY" sheetId="60" r:id="rId12"/>
    <sheet name="enrolment vs availed_UPY" sheetId="47" r:id="rId13"/>
    <sheet name="AT-4B" sheetId="141" r:id="rId14"/>
    <sheet name="T5_PLAN_vs_PRFM" sheetId="4" r:id="rId15"/>
    <sheet name="T5A_PLAN_vs_PRFM " sheetId="111" r:id="rId16"/>
    <sheet name="T5B_PLAN_vs_PRFM  (2)" sheetId="127" r:id="rId17"/>
    <sheet name="T5C_Drought_PLAN_vs_PRFM " sheetId="113" r:id="rId18"/>
    <sheet name="T5D_Drought_PLAN_vs_PRFM  " sheetId="112" r:id="rId19"/>
    <sheet name="T6_FG_py_Utlsn" sheetId="5" r:id="rId20"/>
    <sheet name="T6A_FG_Upy_Utlsn " sheetId="74" r:id="rId21"/>
    <sheet name="T6B_Pay_FG_FCI_Pry" sheetId="86" r:id="rId22"/>
    <sheet name="T6C_Coarse_Grain" sheetId="128" r:id="rId23"/>
    <sheet name="T7_CC_PY_Utlsn" sheetId="7" r:id="rId24"/>
    <sheet name="T7ACC_UPY_Utlsn " sheetId="75" r:id="rId25"/>
    <sheet name="AT-8_Hon_CCH_Pry" sheetId="88" r:id="rId26"/>
    <sheet name="AT-8A_Hon_CCH_UPry" sheetId="114" r:id="rId27"/>
    <sheet name="AT9_TA" sheetId="13" r:id="rId28"/>
    <sheet name="AT10_MME" sheetId="14" r:id="rId29"/>
    <sheet name="AT10A_" sheetId="138" r:id="rId30"/>
    <sheet name="AT-10 B" sheetId="121" r:id="rId31"/>
    <sheet name="AT-10 C" sheetId="123" r:id="rId32"/>
    <sheet name="AT-10D" sheetId="102" r:id="rId33"/>
    <sheet name="AT-10 E" sheetId="142" r:id="rId34"/>
    <sheet name="AT-10 F" sheetId="155" r:id="rId35"/>
    <sheet name="AT11_KS Year wise" sheetId="115" r:id="rId36"/>
    <sheet name="AT11A_KS-District wise" sheetId="16" r:id="rId37"/>
    <sheet name="AT12_KD-New" sheetId="26" r:id="rId38"/>
    <sheet name="AT12A_KD-Replacement" sheetId="117" r:id="rId39"/>
    <sheet name="Mode of cooking" sheetId="103" r:id="rId40"/>
    <sheet name="AT-14" sheetId="124" r:id="rId41"/>
    <sheet name="AT-14 A" sheetId="135" r:id="rId42"/>
    <sheet name="AT-15" sheetId="132" r:id="rId43"/>
    <sheet name="AT-16" sheetId="133" r:id="rId44"/>
    <sheet name="AT_17_Coverage-RBSK " sheetId="93" r:id="rId45"/>
    <sheet name="AT18_Details_Community " sheetId="66" r:id="rId46"/>
    <sheet name="AT_19_Impl_Agency" sheetId="84" r:id="rId47"/>
    <sheet name="AT_20_CentralCookingagency " sheetId="119" r:id="rId48"/>
    <sheet name="AT-21" sheetId="105" r:id="rId49"/>
    <sheet name="AT-22" sheetId="108" r:id="rId50"/>
    <sheet name="AT-23 MIS" sheetId="101" r:id="rId51"/>
    <sheet name="AT-23A _AMS" sheetId="139" r:id="rId52"/>
    <sheet name="AT-24" sheetId="104" r:id="rId53"/>
    <sheet name="AT-25" sheetId="109" r:id="rId54"/>
    <sheet name="Sheet1 (2)" sheetId="137" r:id="rId55"/>
    <sheet name="AT26_NoWD" sheetId="27" r:id="rId56"/>
    <sheet name="AT26A_NoWD" sheetId="28" r:id="rId57"/>
    <sheet name="AT27_Req_FG_CA_Pry" sheetId="29" r:id="rId58"/>
    <sheet name="AT27A_Req_FG_CA_U Pry " sheetId="144" r:id="rId59"/>
    <sheet name="AT27B_Req_FG_CA_N CLP" sheetId="145" r:id="rId60"/>
    <sheet name="AT27C_Req_FG_Drought -Pry " sheetId="146" r:id="rId61"/>
    <sheet name="AT27D_Req_FG_Drought -UPry " sheetId="147" r:id="rId62"/>
    <sheet name="AT_28_RqmtKitchen" sheetId="62" r:id="rId63"/>
    <sheet name="AT-28A_RqmtPlinthArea" sheetId="78" r:id="rId64"/>
    <sheet name="AT-28B_Kitchen repair" sheetId="152" r:id="rId65"/>
    <sheet name="AT29_Replacement KD " sheetId="154" r:id="rId66"/>
    <sheet name="AT29_A_Replacement KD" sheetId="153" r:id="rId67"/>
    <sheet name="AT-30_Coook-cum-Helper" sheetId="65" r:id="rId68"/>
    <sheet name="AT_31_Budget_provision " sheetId="98" r:id="rId69"/>
    <sheet name="AT32_Drought Pry Util" sheetId="148" r:id="rId70"/>
    <sheet name="AT-32A Drought UPry Util" sheetId="149" r:id="rId71"/>
  </sheets>
  <externalReferences>
    <externalReference r:id="rId72"/>
  </externalReferences>
  <definedNames>
    <definedName name="_xlnm.Print_Area" localSheetId="44">'AT_17_Coverage-RBSK '!$A$1:$L$36</definedName>
    <definedName name="_xlnm.Print_Area" localSheetId="46">AT_19_Impl_Agency!$A$1:$J$39</definedName>
    <definedName name="_xlnm.Print_Area" localSheetId="47">'AT_20_CentralCookingagency '!$A$1:$M$36</definedName>
    <definedName name="_xlnm.Print_Area" localSheetId="62">AT_28_RqmtKitchen!$A$1:$R$31</definedName>
    <definedName name="_xlnm.Print_Area" localSheetId="5">AT_2A_fundflow!$A$1:$V$31</definedName>
    <definedName name="_xlnm.Print_Area" localSheetId="68">'AT_31_Budget_provision '!$A$1:$W$32</definedName>
    <definedName name="_xlnm.Print_Area" localSheetId="30">'AT-10 B'!$A$1:$I$35</definedName>
    <definedName name="_xlnm.Print_Area" localSheetId="31">'AT-10 C'!$A$1:$J$18</definedName>
    <definedName name="_xlnm.Print_Area" localSheetId="33">'AT-10 E'!$A$1:$H$31</definedName>
    <definedName name="_xlnm.Print_Area" localSheetId="34">'AT-10 F'!$A$1:$H$30</definedName>
    <definedName name="_xlnm.Print_Area" localSheetId="28">AT10_MME!$A$1:$H$32</definedName>
    <definedName name="_xlnm.Print_Area" localSheetId="29">AT10A_!$A$1:$E$36</definedName>
    <definedName name="_xlnm.Print_Area" localSheetId="32">'AT-10D'!$A$1:$H$38</definedName>
    <definedName name="_xlnm.Print_Area" localSheetId="35">'AT11_KS Year wise'!$A$1:$K$34</definedName>
    <definedName name="_xlnm.Print_Area" localSheetId="36">'AT11A_KS-District wise'!$A$1:$K$35</definedName>
    <definedName name="_xlnm.Print_Area" localSheetId="37">'AT12_KD-New'!$A$1:$K$34</definedName>
    <definedName name="_xlnm.Print_Area" localSheetId="38">'AT12A_KD-Replacement'!$A$1:$K$34</definedName>
    <definedName name="_xlnm.Print_Area" localSheetId="40">'AT-14'!$A$1:$N$29</definedName>
    <definedName name="_xlnm.Print_Area" localSheetId="41">'AT-14 A'!$A$1:$H$30</definedName>
    <definedName name="_xlnm.Print_Area" localSheetId="42">'AT-15'!$A$1:$L$32</definedName>
    <definedName name="_xlnm.Print_Area" localSheetId="43">'AT-16'!$A$3:$K$32</definedName>
    <definedName name="_xlnm.Print_Area" localSheetId="45">'AT18_Details_Community '!$A$1:$F$32</definedName>
    <definedName name="_xlnm.Print_Area" localSheetId="3">'AT-1-Gen_Info '!$A$1:$T$58</definedName>
    <definedName name="_xlnm.Print_Area" localSheetId="51">'AT-23A _AMS'!$A$1:$L$36</definedName>
    <definedName name="_xlnm.Print_Area" localSheetId="52">'AT-24'!$A$1:$M$32</definedName>
    <definedName name="_xlnm.Print_Area" localSheetId="53">'AT-25'!$A$1:$F$46</definedName>
    <definedName name="_xlnm.Print_Area" localSheetId="55">AT26_NoWD!$A$1:$L$31</definedName>
    <definedName name="_xlnm.Print_Area" localSheetId="56">AT26A_NoWD!$A$1:$K$32</definedName>
    <definedName name="_xlnm.Print_Area" localSheetId="57">AT27_Req_FG_CA_Pry!$A$1:$T$35</definedName>
    <definedName name="_xlnm.Print_Area" localSheetId="58">'AT27A_Req_FG_CA_U Pry '!$A$1:$T$35</definedName>
    <definedName name="_xlnm.Print_Area" localSheetId="59">'AT27B_Req_FG_CA_N CLP'!$A$1:$P$35</definedName>
    <definedName name="_xlnm.Print_Area" localSheetId="60">'AT27C_Req_FG_Drought -Pry '!$A$1:$P$35</definedName>
    <definedName name="_xlnm.Print_Area" localSheetId="61">'AT27D_Req_FG_Drought -UPry '!$A$1:$P$35</definedName>
    <definedName name="_xlnm.Print_Area" localSheetId="63">'AT-28A_RqmtPlinthArea'!$A$1:$S$33</definedName>
    <definedName name="_xlnm.Print_Area" localSheetId="64">'AT-28B_Kitchen repair'!$A$1:$G$32</definedName>
    <definedName name="_xlnm.Print_Area" localSheetId="66">'AT29_A_Replacement KD'!$A$1:$V$32</definedName>
    <definedName name="_xlnm.Print_Area" localSheetId="65">'AT29_Replacement KD '!$A$1:$V$32</definedName>
    <definedName name="_xlnm.Print_Area" localSheetId="6">'AT-2B_DBT'!$A$1:$L$38</definedName>
    <definedName name="_xlnm.Print_Area" localSheetId="4">'AT-2-S1 BUDGET'!$A$1:$V$34</definedName>
    <definedName name="_xlnm.Print_Area" localSheetId="67">'AT-30_Coook-cum-Helper'!$A$1:$L$32</definedName>
    <definedName name="_xlnm.Print_Area" localSheetId="69">'AT32_Drought Pry Util'!$A$1:$L$33</definedName>
    <definedName name="_xlnm.Print_Area" localSheetId="70">'AT-32A Drought UPry Util'!$A$1:$L$33</definedName>
    <definedName name="_xlnm.Print_Area" localSheetId="8">'AT3A_cvrg(Insti)_PY'!$A$1:$N$37</definedName>
    <definedName name="_xlnm.Print_Area" localSheetId="9">'AT3B_cvrg(Insti)_UPY '!$A$1:$N$37</definedName>
    <definedName name="_xlnm.Print_Area" localSheetId="10">'AT3C_cvrg(Insti)_UPY '!$A$1:$N$37</definedName>
    <definedName name="_xlnm.Print_Area" localSheetId="25">'AT-8_Hon_CCH_Pry'!$A$1:$V$34</definedName>
    <definedName name="_xlnm.Print_Area" localSheetId="26">'AT-8A_Hon_CCH_UPry'!$A$1:$V$35</definedName>
    <definedName name="_xlnm.Print_Area" localSheetId="27">AT9_TA!$A$1:$I$32</definedName>
    <definedName name="_xlnm.Print_Area" localSheetId="1">Contents!$A$1:$C$69</definedName>
    <definedName name="_xlnm.Print_Area" localSheetId="11">'enrolment vs availed_PY'!$A$1:$Q$36</definedName>
    <definedName name="_xlnm.Print_Area" localSheetId="12">'enrolment vs availed_UPY'!$A$1:$Q$36</definedName>
    <definedName name="_xlnm.Print_Area" localSheetId="39">'Mode of cooking'!$A$1:$H$30</definedName>
    <definedName name="_xlnm.Print_Area" localSheetId="2">Sheet1!$A$1:$J$24</definedName>
    <definedName name="_xlnm.Print_Area" localSheetId="54">'Sheet1 (2)'!$A$1:$J$24</definedName>
    <definedName name="_xlnm.Print_Area" localSheetId="14">T5_PLAN_vs_PRFM!$A$1:$J$33</definedName>
    <definedName name="_xlnm.Print_Area" localSheetId="15">'T5A_PLAN_vs_PRFM '!$A$1:$J$33</definedName>
    <definedName name="_xlnm.Print_Area" localSheetId="16">'T5B_PLAN_vs_PRFM  (2)'!$A$1:$J$33</definedName>
    <definedName name="_xlnm.Print_Area" localSheetId="17">'T5C_Drought_PLAN_vs_PRFM '!$A$1:$J$33</definedName>
    <definedName name="_xlnm.Print_Area" localSheetId="18">'T5D_Drought_PLAN_vs_PRFM  '!$A$1:$J$33</definedName>
    <definedName name="_xlnm.Print_Area" localSheetId="19">T6_FG_py_Utlsn!$A$1:$L$35</definedName>
    <definedName name="_xlnm.Print_Area" localSheetId="20">'T6A_FG_Upy_Utlsn '!$A$1:$L$36</definedName>
    <definedName name="_xlnm.Print_Area" localSheetId="21">T6B_Pay_FG_FCI_Pry!$A$1:$M$36</definedName>
    <definedName name="_xlnm.Print_Area" localSheetId="22">T6C_Coarse_Grain!$A$1:$L$35</definedName>
    <definedName name="_xlnm.Print_Area" localSheetId="23">T7_CC_PY_Utlsn!$A$1:$Q$35</definedName>
    <definedName name="_xlnm.Print_Area" localSheetId="24">'T7ACC_UPY_Utlsn '!$A$1:$Q$35</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139"/>
  <c r="G26" i="96"/>
  <c r="H26"/>
  <c r="I26"/>
  <c r="J26"/>
  <c r="K26"/>
  <c r="L26"/>
  <c r="L27" s="1"/>
  <c r="M26"/>
  <c r="M27" s="1"/>
  <c r="N26"/>
  <c r="N27" s="1"/>
  <c r="O26"/>
  <c r="O27" s="1"/>
  <c r="P26"/>
  <c r="P27" s="1"/>
  <c r="Q26"/>
  <c r="Q27" s="1"/>
  <c r="R26"/>
  <c r="S26"/>
  <c r="T26"/>
  <c r="T27" s="1"/>
  <c r="U26"/>
  <c r="V26"/>
  <c r="D26"/>
  <c r="E26"/>
  <c r="F26"/>
  <c r="F27" s="1"/>
  <c r="F23"/>
  <c r="S23"/>
  <c r="T23"/>
  <c r="U23"/>
  <c r="E27"/>
  <c r="I27"/>
  <c r="J27"/>
  <c r="K27"/>
  <c r="R27"/>
  <c r="S27"/>
  <c r="C26"/>
  <c r="U27"/>
  <c r="V27"/>
  <c r="D27"/>
  <c r="G27"/>
  <c r="H27"/>
  <c r="C27"/>
  <c r="E10" i="135" l="1"/>
  <c r="E11"/>
  <c r="E12"/>
  <c r="E13"/>
  <c r="E14"/>
  <c r="E15"/>
  <c r="F15" s="1"/>
  <c r="E16"/>
  <c r="F16" s="1"/>
  <c r="E17"/>
  <c r="E18"/>
  <c r="E19"/>
  <c r="E20"/>
  <c r="E21"/>
  <c r="E22"/>
  <c r="E9"/>
  <c r="E23" s="1"/>
  <c r="F10"/>
  <c r="F11"/>
  <c r="F12"/>
  <c r="F13"/>
  <c r="F14"/>
  <c r="F17"/>
  <c r="F18"/>
  <c r="F19"/>
  <c r="F20"/>
  <c r="F21"/>
  <c r="F22"/>
  <c r="F9"/>
  <c r="G23"/>
  <c r="D23"/>
  <c r="D24" i="98"/>
  <c r="E24"/>
  <c r="F24"/>
  <c r="G24"/>
  <c r="H24"/>
  <c r="L24"/>
  <c r="M24"/>
  <c r="N24"/>
  <c r="O24"/>
  <c r="P24"/>
  <c r="Q24"/>
  <c r="V21"/>
  <c r="U21"/>
  <c r="K21"/>
  <c r="W21" s="1"/>
  <c r="J21"/>
  <c r="I21"/>
  <c r="F23" i="135" l="1"/>
  <c r="C24" i="98"/>
  <c r="T16"/>
  <c r="T17"/>
  <c r="T18"/>
  <c r="T19"/>
  <c r="S16"/>
  <c r="S17"/>
  <c r="S18"/>
  <c r="S19"/>
  <c r="R16"/>
  <c r="R17"/>
  <c r="R18"/>
  <c r="R19"/>
  <c r="T15"/>
  <c r="S15"/>
  <c r="R15"/>
  <c r="K16"/>
  <c r="W16" s="1"/>
  <c r="K17"/>
  <c r="K18"/>
  <c r="W18" s="1"/>
  <c r="K19"/>
  <c r="J16"/>
  <c r="V16" s="1"/>
  <c r="J17"/>
  <c r="J18"/>
  <c r="V18" s="1"/>
  <c r="J19"/>
  <c r="V19" s="1"/>
  <c r="I16"/>
  <c r="I17"/>
  <c r="U17" s="1"/>
  <c r="I18"/>
  <c r="U18" s="1"/>
  <c r="I19"/>
  <c r="K15"/>
  <c r="J15"/>
  <c r="I15"/>
  <c r="U15" s="1"/>
  <c r="U16" l="1"/>
  <c r="W17"/>
  <c r="W19"/>
  <c r="K24"/>
  <c r="U19"/>
  <c r="V17"/>
  <c r="T24"/>
  <c r="S24"/>
  <c r="W15"/>
  <c r="W24" s="1"/>
  <c r="J24"/>
  <c r="I24"/>
  <c r="R24"/>
  <c r="V15"/>
  <c r="V24" s="1"/>
  <c r="U24" l="1"/>
  <c r="L11" i="47"/>
  <c r="M11"/>
  <c r="N11"/>
  <c r="O11"/>
  <c r="Q11"/>
  <c r="L12"/>
  <c r="M12"/>
  <c r="N12"/>
  <c r="Q12" s="1"/>
  <c r="O12"/>
  <c r="O25" s="1"/>
  <c r="L13"/>
  <c r="M13"/>
  <c r="Q13" s="1"/>
  <c r="N13"/>
  <c r="O13"/>
  <c r="L14"/>
  <c r="M14"/>
  <c r="N14"/>
  <c r="Q14" s="1"/>
  <c r="O14"/>
  <c r="L15"/>
  <c r="M15"/>
  <c r="N15"/>
  <c r="O15"/>
  <c r="Q15"/>
  <c r="L16"/>
  <c r="M16"/>
  <c r="N16"/>
  <c r="Q16" s="1"/>
  <c r="O16"/>
  <c r="L17"/>
  <c r="M17"/>
  <c r="N17"/>
  <c r="O17"/>
  <c r="Q17"/>
  <c r="L18"/>
  <c r="M18"/>
  <c r="N18"/>
  <c r="Q18" s="1"/>
  <c r="O18"/>
  <c r="L19"/>
  <c r="M19"/>
  <c r="N19"/>
  <c r="O19"/>
  <c r="Q19"/>
  <c r="L20"/>
  <c r="M20"/>
  <c r="N20"/>
  <c r="Q20" s="1"/>
  <c r="O20"/>
  <c r="L21"/>
  <c r="M21"/>
  <c r="N21"/>
  <c r="O21"/>
  <c r="Q21"/>
  <c r="L22"/>
  <c r="M22"/>
  <c r="N22"/>
  <c r="Q22" s="1"/>
  <c r="O22"/>
  <c r="L23"/>
  <c r="M23"/>
  <c r="N23"/>
  <c r="O23"/>
  <c r="Q23"/>
  <c r="L24"/>
  <c r="M24"/>
  <c r="N24"/>
  <c r="Q24" s="1"/>
  <c r="O24"/>
  <c r="L25"/>
  <c r="M25"/>
  <c r="Q25" l="1"/>
  <c r="N25"/>
  <c r="K25" i="157" l="1"/>
  <c r="K16"/>
  <c r="K17"/>
  <c r="K18"/>
  <c r="K19"/>
  <c r="K20"/>
  <c r="K21"/>
  <c r="K22"/>
  <c r="K23"/>
  <c r="K24"/>
  <c r="K15"/>
  <c r="I12" i="65" l="1"/>
  <c r="I13"/>
  <c r="I14"/>
  <c r="I15"/>
  <c r="I16"/>
  <c r="I17"/>
  <c r="I18"/>
  <c r="I19"/>
  <c r="I20"/>
  <c r="I21"/>
  <c r="I22"/>
  <c r="I23"/>
  <c r="I24"/>
  <c r="I11"/>
  <c r="I25" s="1"/>
  <c r="H12"/>
  <c r="H13"/>
  <c r="H14"/>
  <c r="H15"/>
  <c r="H16"/>
  <c r="H17"/>
  <c r="H18"/>
  <c r="H19"/>
  <c r="H20"/>
  <c r="H21"/>
  <c r="H22"/>
  <c r="H23"/>
  <c r="H24"/>
  <c r="H11"/>
  <c r="G12"/>
  <c r="G13"/>
  <c r="G14"/>
  <c r="G15"/>
  <c r="G16"/>
  <c r="G17"/>
  <c r="G18"/>
  <c r="G19"/>
  <c r="G20"/>
  <c r="G21"/>
  <c r="G22"/>
  <c r="G23"/>
  <c r="G24"/>
  <c r="G11"/>
  <c r="E12"/>
  <c r="E13"/>
  <c r="K13" s="1"/>
  <c r="E14"/>
  <c r="K14" s="1"/>
  <c r="E15"/>
  <c r="K15" s="1"/>
  <c r="E16"/>
  <c r="K16" s="1"/>
  <c r="E17"/>
  <c r="K17" s="1"/>
  <c r="E18"/>
  <c r="K18" s="1"/>
  <c r="E19"/>
  <c r="E20"/>
  <c r="E21"/>
  <c r="E22"/>
  <c r="K22" s="1"/>
  <c r="E23"/>
  <c r="K23" s="1"/>
  <c r="E24"/>
  <c r="K24" s="1"/>
  <c r="E11"/>
  <c r="K11" s="1"/>
  <c r="D12"/>
  <c r="D13"/>
  <c r="D14"/>
  <c r="D15"/>
  <c r="D16"/>
  <c r="D17"/>
  <c r="D18"/>
  <c r="D19"/>
  <c r="D20"/>
  <c r="D21"/>
  <c r="D22"/>
  <c r="D23"/>
  <c r="D24"/>
  <c r="D11"/>
  <c r="C12"/>
  <c r="C13"/>
  <c r="C14"/>
  <c r="C15"/>
  <c r="C16"/>
  <c r="C17"/>
  <c r="C18"/>
  <c r="C19"/>
  <c r="C20"/>
  <c r="C21"/>
  <c r="C22"/>
  <c r="C23"/>
  <c r="C24"/>
  <c r="C11"/>
  <c r="D12" i="62"/>
  <c r="F12" s="1"/>
  <c r="D14"/>
  <c r="F14" s="1"/>
  <c r="D21"/>
  <c r="F21" s="1"/>
  <c r="D24"/>
  <c r="F24" s="1"/>
  <c r="N24"/>
  <c r="N23"/>
  <c r="D23"/>
  <c r="C23"/>
  <c r="N22"/>
  <c r="D22"/>
  <c r="C22"/>
  <c r="N21"/>
  <c r="N20"/>
  <c r="D20"/>
  <c r="C20"/>
  <c r="N19"/>
  <c r="D19"/>
  <c r="C19"/>
  <c r="N18"/>
  <c r="D18"/>
  <c r="C18"/>
  <c r="N17"/>
  <c r="D17"/>
  <c r="C17"/>
  <c r="N16"/>
  <c r="D16"/>
  <c r="C16"/>
  <c r="N15"/>
  <c r="D15"/>
  <c r="F15" s="1"/>
  <c r="N14"/>
  <c r="N13"/>
  <c r="D13"/>
  <c r="C13"/>
  <c r="N12"/>
  <c r="N11"/>
  <c r="D11"/>
  <c r="C11"/>
  <c r="J25" i="144"/>
  <c r="I12"/>
  <c r="I13"/>
  <c r="I14"/>
  <c r="J14" s="1"/>
  <c r="T14" s="1"/>
  <c r="I15"/>
  <c r="I16"/>
  <c r="I17"/>
  <c r="J17" s="1"/>
  <c r="T17" s="1"/>
  <c r="I18"/>
  <c r="J18" s="1"/>
  <c r="T18" s="1"/>
  <c r="I19"/>
  <c r="I20"/>
  <c r="I21"/>
  <c r="J21" s="1"/>
  <c r="T21" s="1"/>
  <c r="I22"/>
  <c r="J22" s="1"/>
  <c r="T22" s="1"/>
  <c r="I23"/>
  <c r="I24"/>
  <c r="I11"/>
  <c r="G24"/>
  <c r="J24" s="1"/>
  <c r="T24" s="1"/>
  <c r="G23"/>
  <c r="G22"/>
  <c r="G21"/>
  <c r="G20"/>
  <c r="J20" s="1"/>
  <c r="T20" s="1"/>
  <c r="G19"/>
  <c r="J19" s="1"/>
  <c r="T19" s="1"/>
  <c r="G18"/>
  <c r="G17"/>
  <c r="G16"/>
  <c r="J16" s="1"/>
  <c r="T16" s="1"/>
  <c r="G15"/>
  <c r="J15" s="1"/>
  <c r="T15" s="1"/>
  <c r="G14"/>
  <c r="G13"/>
  <c r="G12"/>
  <c r="J12" s="1"/>
  <c r="T12" s="1"/>
  <c r="G11"/>
  <c r="J13"/>
  <c r="T13" s="1"/>
  <c r="T25" i="29"/>
  <c r="T12"/>
  <c r="T13"/>
  <c r="T14"/>
  <c r="T15"/>
  <c r="T16"/>
  <c r="T17"/>
  <c r="T18"/>
  <c r="T19"/>
  <c r="T20"/>
  <c r="T21"/>
  <c r="T22"/>
  <c r="T23"/>
  <c r="T24"/>
  <c r="T11"/>
  <c r="J25"/>
  <c r="J12"/>
  <c r="J13"/>
  <c r="J14"/>
  <c r="J15"/>
  <c r="J16"/>
  <c r="J17"/>
  <c r="J18"/>
  <c r="J19"/>
  <c r="J20"/>
  <c r="J21"/>
  <c r="J22"/>
  <c r="J23"/>
  <c r="J24"/>
  <c r="J11"/>
  <c r="I25"/>
  <c r="I12"/>
  <c r="I13"/>
  <c r="I14"/>
  <c r="I15"/>
  <c r="I16"/>
  <c r="I17"/>
  <c r="I18"/>
  <c r="I19"/>
  <c r="I20"/>
  <c r="I21"/>
  <c r="I22"/>
  <c r="I23"/>
  <c r="I24"/>
  <c r="I11"/>
  <c r="G24"/>
  <c r="G23"/>
  <c r="G22"/>
  <c r="G21"/>
  <c r="G20"/>
  <c r="G19"/>
  <c r="G18"/>
  <c r="G17"/>
  <c r="G16"/>
  <c r="G15"/>
  <c r="G14"/>
  <c r="G13"/>
  <c r="G12"/>
  <c r="G11"/>
  <c r="G25" s="1"/>
  <c r="G22" i="28"/>
  <c r="H22" s="1"/>
  <c r="I22" s="1"/>
  <c r="J22" s="1"/>
  <c r="H21"/>
  <c r="I21" s="1"/>
  <c r="J21" s="1"/>
  <c r="G21"/>
  <c r="G20"/>
  <c r="H20" s="1"/>
  <c r="I20" s="1"/>
  <c r="J20" s="1"/>
  <c r="H19"/>
  <c r="I19" s="1"/>
  <c r="J19" s="1"/>
  <c r="H18"/>
  <c r="I18" s="1"/>
  <c r="J18" s="1"/>
  <c r="G18"/>
  <c r="G17"/>
  <c r="H17" s="1"/>
  <c r="I17" s="1"/>
  <c r="J17" s="1"/>
  <c r="G16"/>
  <c r="H16" s="1"/>
  <c r="I16" s="1"/>
  <c r="J16" s="1"/>
  <c r="G15"/>
  <c r="H15" s="1"/>
  <c r="I15" s="1"/>
  <c r="J15" s="1"/>
  <c r="G14"/>
  <c r="H14" s="1"/>
  <c r="I14" s="1"/>
  <c r="J14" s="1"/>
  <c r="G13"/>
  <c r="H13" s="1"/>
  <c r="I13" s="1"/>
  <c r="J13" s="1"/>
  <c r="J12"/>
  <c r="J11"/>
  <c r="G22" i="27"/>
  <c r="H22" s="1"/>
  <c r="I22" s="1"/>
  <c r="J22" s="1"/>
  <c r="G21"/>
  <c r="H21" s="1"/>
  <c r="I21" s="1"/>
  <c r="J21" s="1"/>
  <c r="G20"/>
  <c r="H20" s="1"/>
  <c r="I20" s="1"/>
  <c r="J20" s="1"/>
  <c r="H19"/>
  <c r="I19" s="1"/>
  <c r="J19" s="1"/>
  <c r="H18"/>
  <c r="I18" s="1"/>
  <c r="J18" s="1"/>
  <c r="G18"/>
  <c r="H17"/>
  <c r="I17" s="1"/>
  <c r="J17" s="1"/>
  <c r="G17"/>
  <c r="G16"/>
  <c r="H16" s="1"/>
  <c r="I16" s="1"/>
  <c r="J16" s="1"/>
  <c r="G15"/>
  <c r="H15" s="1"/>
  <c r="I15" s="1"/>
  <c r="J15" s="1"/>
  <c r="I14"/>
  <c r="J14" s="1"/>
  <c r="H14"/>
  <c r="G14"/>
  <c r="H13"/>
  <c r="I13" s="1"/>
  <c r="J13" s="1"/>
  <c r="G13"/>
  <c r="J12"/>
  <c r="J11"/>
  <c r="H25" i="65" l="1"/>
  <c r="K20"/>
  <c r="K19"/>
  <c r="K12"/>
  <c r="K21"/>
  <c r="D25"/>
  <c r="G25"/>
  <c r="C25"/>
  <c r="F16" i="62"/>
  <c r="F22"/>
  <c r="F20"/>
  <c r="F18"/>
  <c r="F11"/>
  <c r="F19"/>
  <c r="E25" i="65"/>
  <c r="F17" i="62"/>
  <c r="F13"/>
  <c r="F23"/>
  <c r="J23" i="144"/>
  <c r="T23" s="1"/>
  <c r="G25"/>
  <c r="I25"/>
  <c r="J11"/>
  <c r="K25" i="65" l="1"/>
  <c r="T11" i="144"/>
  <c r="T25" s="1"/>
  <c r="E15" i="132" l="1"/>
  <c r="D10"/>
  <c r="E10" s="1"/>
  <c r="D11"/>
  <c r="G11" s="1"/>
  <c r="D12"/>
  <c r="E12" s="1"/>
  <c r="D13"/>
  <c r="D14"/>
  <c r="E14" s="1"/>
  <c r="D15"/>
  <c r="G15" s="1"/>
  <c r="D16"/>
  <c r="E16" s="1"/>
  <c r="D17"/>
  <c r="G17" s="1"/>
  <c r="D18"/>
  <c r="E18" s="1"/>
  <c r="D19"/>
  <c r="G19" s="1"/>
  <c r="D20"/>
  <c r="E20" s="1"/>
  <c r="D21"/>
  <c r="E21" s="1"/>
  <c r="D22"/>
  <c r="E22" s="1"/>
  <c r="D9"/>
  <c r="E9" s="1"/>
  <c r="M23" i="124"/>
  <c r="I23"/>
  <c r="H23"/>
  <c r="G23"/>
  <c r="F23"/>
  <c r="E23"/>
  <c r="D22"/>
  <c r="J22" s="1"/>
  <c r="K22" s="1"/>
  <c r="L22" s="1"/>
  <c r="N22" s="1"/>
  <c r="D21"/>
  <c r="J21" s="1"/>
  <c r="K21" s="1"/>
  <c r="L21" s="1"/>
  <c r="N21" s="1"/>
  <c r="D20"/>
  <c r="J20" s="1"/>
  <c r="K20" s="1"/>
  <c r="L20" s="1"/>
  <c r="N20" s="1"/>
  <c r="D19"/>
  <c r="J19" s="1"/>
  <c r="K19" s="1"/>
  <c r="L19" s="1"/>
  <c r="N19" s="1"/>
  <c r="J18"/>
  <c r="K18" s="1"/>
  <c r="L18" s="1"/>
  <c r="N18" s="1"/>
  <c r="D18"/>
  <c r="D17"/>
  <c r="J17" s="1"/>
  <c r="K17" s="1"/>
  <c r="L17" s="1"/>
  <c r="N17" s="1"/>
  <c r="D16"/>
  <c r="J16" s="1"/>
  <c r="K16" s="1"/>
  <c r="L16" s="1"/>
  <c r="N16" s="1"/>
  <c r="D15"/>
  <c r="J15" s="1"/>
  <c r="K15" s="1"/>
  <c r="L15" s="1"/>
  <c r="N15" s="1"/>
  <c r="D14"/>
  <c r="J14" s="1"/>
  <c r="K14" s="1"/>
  <c r="L14" s="1"/>
  <c r="N14" s="1"/>
  <c r="D13"/>
  <c r="J13" s="1"/>
  <c r="K13" s="1"/>
  <c r="L13" s="1"/>
  <c r="N13" s="1"/>
  <c r="D12"/>
  <c r="J12" s="1"/>
  <c r="K12" s="1"/>
  <c r="L12" s="1"/>
  <c r="N12" s="1"/>
  <c r="D11"/>
  <c r="J11" s="1"/>
  <c r="K11" s="1"/>
  <c r="L11" s="1"/>
  <c r="N11" s="1"/>
  <c r="D10"/>
  <c r="J10" s="1"/>
  <c r="K10" s="1"/>
  <c r="L10" s="1"/>
  <c r="N10" s="1"/>
  <c r="D9"/>
  <c r="J9" s="1"/>
  <c r="D23" i="103"/>
  <c r="D21"/>
  <c r="D20"/>
  <c r="F20" s="1"/>
  <c r="D19"/>
  <c r="D18"/>
  <c r="F17"/>
  <c r="D17"/>
  <c r="D16"/>
  <c r="D15"/>
  <c r="D13"/>
  <c r="D12"/>
  <c r="D11"/>
  <c r="D10"/>
  <c r="K26" i="26"/>
  <c r="I25"/>
  <c r="I24"/>
  <c r="I23"/>
  <c r="I22"/>
  <c r="I21"/>
  <c r="I20"/>
  <c r="I19"/>
  <c r="I18"/>
  <c r="I17"/>
  <c r="I16"/>
  <c r="I15"/>
  <c r="I14"/>
  <c r="I13"/>
  <c r="I12"/>
  <c r="C10" i="155"/>
  <c r="D10" s="1"/>
  <c r="C11"/>
  <c r="D11" s="1"/>
  <c r="C12"/>
  <c r="D12" s="1"/>
  <c r="C13"/>
  <c r="D13" s="1"/>
  <c r="C14"/>
  <c r="D14" s="1"/>
  <c r="C15"/>
  <c r="C16"/>
  <c r="D16" s="1"/>
  <c r="C17"/>
  <c r="D17" s="1"/>
  <c r="C18"/>
  <c r="D18" s="1"/>
  <c r="C19"/>
  <c r="C20"/>
  <c r="D20" s="1"/>
  <c r="C21"/>
  <c r="D21" s="1"/>
  <c r="C22"/>
  <c r="D22" s="1"/>
  <c r="C9"/>
  <c r="D9" s="1"/>
  <c r="D19"/>
  <c r="D15"/>
  <c r="G20" i="132" l="1"/>
  <c r="G9"/>
  <c r="E11"/>
  <c r="E19"/>
  <c r="D23"/>
  <c r="G12"/>
  <c r="G18"/>
  <c r="G10"/>
  <c r="E17"/>
  <c r="G21"/>
  <c r="G13"/>
  <c r="G22"/>
  <c r="G14"/>
  <c r="E13"/>
  <c r="G16"/>
  <c r="J23" i="124"/>
  <c r="C23"/>
  <c r="D23"/>
  <c r="K9"/>
  <c r="F15" i="103"/>
  <c r="F19"/>
  <c r="F11"/>
  <c r="F13"/>
  <c r="F12"/>
  <c r="F21"/>
  <c r="F14"/>
  <c r="D14"/>
  <c r="D22"/>
  <c r="F22" s="1"/>
  <c r="F16"/>
  <c r="F10"/>
  <c r="F18"/>
  <c r="F23"/>
  <c r="E23" i="132" l="1"/>
  <c r="G23"/>
  <c r="K23" i="124"/>
  <c r="L9"/>
  <c r="F24" i="103"/>
  <c r="L23" i="124" l="1"/>
  <c r="N9"/>
  <c r="N23" s="1"/>
  <c r="D10" i="142" l="1"/>
  <c r="D11"/>
  <c r="D12"/>
  <c r="D13"/>
  <c r="D14"/>
  <c r="D15"/>
  <c r="D16"/>
  <c r="D17"/>
  <c r="D18"/>
  <c r="D19"/>
  <c r="D20"/>
  <c r="D21"/>
  <c r="D22"/>
  <c r="D9"/>
  <c r="E23"/>
  <c r="F30" i="102"/>
  <c r="E30"/>
  <c r="D30"/>
  <c r="G29"/>
  <c r="G28"/>
  <c r="G27"/>
  <c r="F25"/>
  <c r="E25"/>
  <c r="D25"/>
  <c r="G24"/>
  <c r="G23"/>
  <c r="G21"/>
  <c r="G19"/>
  <c r="G17"/>
  <c r="G16"/>
  <c r="G14"/>
  <c r="G23" i="142" l="1"/>
  <c r="G30" i="102"/>
  <c r="G31" s="1"/>
  <c r="F31"/>
  <c r="G25"/>
  <c r="E31"/>
  <c r="D31"/>
  <c r="N14" i="114" l="1"/>
  <c r="N15"/>
  <c r="N16"/>
  <c r="N17"/>
  <c r="N18"/>
  <c r="N20"/>
  <c r="N21"/>
  <c r="N22"/>
  <c r="N23"/>
  <c r="N24"/>
  <c r="N25"/>
  <c r="N26"/>
  <c r="K14"/>
  <c r="K15"/>
  <c r="K16"/>
  <c r="K17"/>
  <c r="K18"/>
  <c r="K19"/>
  <c r="K20"/>
  <c r="K21"/>
  <c r="K22"/>
  <c r="K23"/>
  <c r="K24"/>
  <c r="K25"/>
  <c r="K26"/>
  <c r="O15"/>
  <c r="O16"/>
  <c r="L17"/>
  <c r="L19"/>
  <c r="L23"/>
  <c r="O24"/>
  <c r="O25"/>
  <c r="O13"/>
  <c r="O18"/>
  <c r="O21"/>
  <c r="G26"/>
  <c r="L20"/>
  <c r="L21"/>
  <c r="J26"/>
  <c r="E26"/>
  <c r="J25"/>
  <c r="E25"/>
  <c r="J24"/>
  <c r="E24"/>
  <c r="J23"/>
  <c r="E23"/>
  <c r="O22"/>
  <c r="P22" s="1"/>
  <c r="L22"/>
  <c r="J22"/>
  <c r="E22"/>
  <c r="G22" s="1"/>
  <c r="J21"/>
  <c r="E21"/>
  <c r="J20"/>
  <c r="E20"/>
  <c r="J19"/>
  <c r="E19"/>
  <c r="J18"/>
  <c r="E18"/>
  <c r="G18" s="1"/>
  <c r="J17"/>
  <c r="E17"/>
  <c r="J16"/>
  <c r="E16"/>
  <c r="J15"/>
  <c r="E15"/>
  <c r="O14"/>
  <c r="L14"/>
  <c r="J14"/>
  <c r="E14"/>
  <c r="G14" s="1"/>
  <c r="N13"/>
  <c r="J13"/>
  <c r="E13"/>
  <c r="N13" i="88"/>
  <c r="N14"/>
  <c r="N15"/>
  <c r="N16"/>
  <c r="N17"/>
  <c r="N18"/>
  <c r="N19"/>
  <c r="N20"/>
  <c r="N22"/>
  <c r="N23"/>
  <c r="N24"/>
  <c r="N25"/>
  <c r="K13"/>
  <c r="K14"/>
  <c r="K15"/>
  <c r="K16"/>
  <c r="K17"/>
  <c r="K21"/>
  <c r="Q21" s="1"/>
  <c r="K22"/>
  <c r="K23"/>
  <c r="K24"/>
  <c r="K25"/>
  <c r="O13"/>
  <c r="O14"/>
  <c r="O15"/>
  <c r="O16"/>
  <c r="O17"/>
  <c r="P17" s="1"/>
  <c r="O18"/>
  <c r="O19"/>
  <c r="O20"/>
  <c r="O21"/>
  <c r="O22"/>
  <c r="O23"/>
  <c r="O24"/>
  <c r="O25"/>
  <c r="O12"/>
  <c r="E13"/>
  <c r="E14"/>
  <c r="E15"/>
  <c r="E16"/>
  <c r="E17"/>
  <c r="E18"/>
  <c r="K18" s="1"/>
  <c r="E19"/>
  <c r="K19" s="1"/>
  <c r="E20"/>
  <c r="K20" s="1"/>
  <c r="E21"/>
  <c r="E22"/>
  <c r="E23"/>
  <c r="E24"/>
  <c r="E25"/>
  <c r="L14"/>
  <c r="L18"/>
  <c r="L22"/>
  <c r="L23"/>
  <c r="R23" s="1"/>
  <c r="J25"/>
  <c r="L25"/>
  <c r="J24"/>
  <c r="L24"/>
  <c r="J23"/>
  <c r="J22"/>
  <c r="P21"/>
  <c r="J21"/>
  <c r="L21"/>
  <c r="J20"/>
  <c r="L20"/>
  <c r="J19"/>
  <c r="L19"/>
  <c r="J18"/>
  <c r="J17"/>
  <c r="L17"/>
  <c r="J16"/>
  <c r="L16"/>
  <c r="J15"/>
  <c r="J14"/>
  <c r="P13"/>
  <c r="J13"/>
  <c r="L13"/>
  <c r="N12"/>
  <c r="J12"/>
  <c r="G12"/>
  <c r="E12"/>
  <c r="K12" s="1"/>
  <c r="H15" i="7"/>
  <c r="H16"/>
  <c r="H17"/>
  <c r="H18"/>
  <c r="H19"/>
  <c r="H20"/>
  <c r="H21"/>
  <c r="H22"/>
  <c r="H23"/>
  <c r="H24"/>
  <c r="H25"/>
  <c r="H26"/>
  <c r="H27"/>
  <c r="H14"/>
  <c r="R25" i="88" l="1"/>
  <c r="R16"/>
  <c r="J27" i="114"/>
  <c r="G19"/>
  <c r="L24"/>
  <c r="R24" s="1"/>
  <c r="L13"/>
  <c r="R13" s="1"/>
  <c r="L16"/>
  <c r="R16" s="1"/>
  <c r="L15"/>
  <c r="R15" s="1"/>
  <c r="O20"/>
  <c r="R20" s="1"/>
  <c r="O19"/>
  <c r="P19" s="1"/>
  <c r="G16"/>
  <c r="O23"/>
  <c r="P23" s="1"/>
  <c r="G21"/>
  <c r="O26"/>
  <c r="P26" s="1"/>
  <c r="G17"/>
  <c r="P18"/>
  <c r="G20"/>
  <c r="P21"/>
  <c r="L26"/>
  <c r="R14"/>
  <c r="L18"/>
  <c r="R18" s="1"/>
  <c r="L25"/>
  <c r="M25" s="1"/>
  <c r="G15"/>
  <c r="P16"/>
  <c r="P24"/>
  <c r="P14"/>
  <c r="O17"/>
  <c r="P17" s="1"/>
  <c r="P25"/>
  <c r="P15"/>
  <c r="P13"/>
  <c r="G13"/>
  <c r="G24"/>
  <c r="R22"/>
  <c r="N27"/>
  <c r="G23"/>
  <c r="R21"/>
  <c r="G25"/>
  <c r="Q26"/>
  <c r="Q23"/>
  <c r="M23"/>
  <c r="Q24"/>
  <c r="Q25"/>
  <c r="K13"/>
  <c r="P22" i="88"/>
  <c r="Q15"/>
  <c r="R18"/>
  <c r="R20"/>
  <c r="G15"/>
  <c r="P20"/>
  <c r="G22"/>
  <c r="G13"/>
  <c r="P14"/>
  <c r="P12"/>
  <c r="G16"/>
  <c r="G17"/>
  <c r="R17"/>
  <c r="Q14"/>
  <c r="R14"/>
  <c r="P15"/>
  <c r="G24"/>
  <c r="M16"/>
  <c r="P19"/>
  <c r="R24"/>
  <c r="J26"/>
  <c r="P25"/>
  <c r="Q13"/>
  <c r="P16"/>
  <c r="G19"/>
  <c r="G20"/>
  <c r="G25"/>
  <c r="P18"/>
  <c r="P23"/>
  <c r="R19"/>
  <c r="G14"/>
  <c r="R22"/>
  <c r="P24"/>
  <c r="M21"/>
  <c r="R21"/>
  <c r="S21" s="1"/>
  <c r="Q25"/>
  <c r="S25" s="1"/>
  <c r="M25"/>
  <c r="Q17"/>
  <c r="M17"/>
  <c r="M18"/>
  <c r="Q18"/>
  <c r="M22"/>
  <c r="Q22"/>
  <c r="M23"/>
  <c r="Q23"/>
  <c r="S23" s="1"/>
  <c r="Q12"/>
  <c r="R13"/>
  <c r="Q20"/>
  <c r="S20" s="1"/>
  <c r="M20"/>
  <c r="M14"/>
  <c r="G18"/>
  <c r="G23"/>
  <c r="N26"/>
  <c r="G21"/>
  <c r="Q16"/>
  <c r="S16" s="1"/>
  <c r="L12"/>
  <c r="M12" s="1"/>
  <c r="L15"/>
  <c r="R15" s="1"/>
  <c r="S15" s="1"/>
  <c r="O26"/>
  <c r="M24" i="114" l="1"/>
  <c r="R26"/>
  <c r="S26" s="1"/>
  <c r="P20"/>
  <c r="P27" s="1"/>
  <c r="S24"/>
  <c r="R19"/>
  <c r="M26"/>
  <c r="S23"/>
  <c r="R23"/>
  <c r="O27"/>
  <c r="R25"/>
  <c r="S25" s="1"/>
  <c r="R17"/>
  <c r="L27"/>
  <c r="G27"/>
  <c r="Q14"/>
  <c r="S14" s="1"/>
  <c r="M14"/>
  <c r="Q16"/>
  <c r="S16" s="1"/>
  <c r="M16"/>
  <c r="Q18"/>
  <c r="S18" s="1"/>
  <c r="M18"/>
  <c r="M13"/>
  <c r="K27"/>
  <c r="Q13"/>
  <c r="Q20"/>
  <c r="S20" s="1"/>
  <c r="M20"/>
  <c r="M15"/>
  <c r="Q15"/>
  <c r="S15" s="1"/>
  <c r="M22"/>
  <c r="Q22"/>
  <c r="S22" s="1"/>
  <c r="M17"/>
  <c r="Q17"/>
  <c r="M19"/>
  <c r="Q19"/>
  <c r="M21"/>
  <c r="Q21"/>
  <c r="S21" s="1"/>
  <c r="S18" i="88"/>
  <c r="S14"/>
  <c r="S17"/>
  <c r="S13"/>
  <c r="M15"/>
  <c r="S22"/>
  <c r="P26"/>
  <c r="G26"/>
  <c r="M13"/>
  <c r="M19"/>
  <c r="Q19"/>
  <c r="S19" s="1"/>
  <c r="M24"/>
  <c r="Q24"/>
  <c r="S24" s="1"/>
  <c r="L26"/>
  <c r="R12"/>
  <c r="R26" s="1"/>
  <c r="K26"/>
  <c r="S19" i="114" l="1"/>
  <c r="R27"/>
  <c r="S17"/>
  <c r="Q27"/>
  <c r="S13"/>
  <c r="M27"/>
  <c r="Q26" i="88"/>
  <c r="M26"/>
  <c r="S12"/>
  <c r="S26" s="1"/>
  <c r="S27" i="114" l="1"/>
  <c r="C15" i="7" l="1"/>
  <c r="I15" s="1"/>
  <c r="C16"/>
  <c r="I16" s="1"/>
  <c r="C17"/>
  <c r="I17" s="1"/>
  <c r="C18"/>
  <c r="I18" s="1"/>
  <c r="C19"/>
  <c r="I19" s="1"/>
  <c r="C20"/>
  <c r="I20" s="1"/>
  <c r="O20" s="1"/>
  <c r="C21"/>
  <c r="I21" s="1"/>
  <c r="C22"/>
  <c r="I22" s="1"/>
  <c r="C23"/>
  <c r="I23" s="1"/>
  <c r="C24"/>
  <c r="I24" s="1"/>
  <c r="C25"/>
  <c r="I25" s="1"/>
  <c r="C26"/>
  <c r="I26" s="1"/>
  <c r="C27"/>
  <c r="I27" s="1"/>
  <c r="C14"/>
  <c r="I14" s="1"/>
  <c r="I28" s="1"/>
  <c r="I18" i="86"/>
  <c r="G21" i="5"/>
  <c r="E21" i="74"/>
  <c r="E22" i="86" s="1"/>
  <c r="C13" i="74"/>
  <c r="C14" i="86" s="1"/>
  <c r="C14" i="74"/>
  <c r="C15" i="86" s="1"/>
  <c r="C15" i="74"/>
  <c r="E15" s="1"/>
  <c r="C16"/>
  <c r="E16" s="1"/>
  <c r="C17"/>
  <c r="C18" i="86" s="1"/>
  <c r="C18" i="74"/>
  <c r="C19" i="86" s="1"/>
  <c r="C19" i="74"/>
  <c r="C20" i="86" s="1"/>
  <c r="C20" i="74"/>
  <c r="C21" i="86" s="1"/>
  <c r="C22" i="74"/>
  <c r="C23" i="86" s="1"/>
  <c r="C23" i="74"/>
  <c r="C24" i="86" s="1"/>
  <c r="C24" i="74"/>
  <c r="E24" s="1"/>
  <c r="C25"/>
  <c r="E25" s="1"/>
  <c r="F26" i="86" s="1"/>
  <c r="H26" s="1"/>
  <c r="C12" i="74"/>
  <c r="E12" s="1"/>
  <c r="E18" l="1"/>
  <c r="F19" i="86" s="1"/>
  <c r="G19" s="1"/>
  <c r="I19" s="1"/>
  <c r="K19" s="1"/>
  <c r="F22"/>
  <c r="H22" s="1"/>
  <c r="C26"/>
  <c r="E13"/>
  <c r="F13"/>
  <c r="H13" s="1"/>
  <c r="C13"/>
  <c r="E17" i="74"/>
  <c r="F18" i="86" s="1"/>
  <c r="H18" s="1"/>
  <c r="C16"/>
  <c r="C17"/>
  <c r="C25"/>
  <c r="F16"/>
  <c r="E16"/>
  <c r="F25"/>
  <c r="G25" s="1"/>
  <c r="I25" s="1"/>
  <c r="E25"/>
  <c r="F17"/>
  <c r="H17" s="1"/>
  <c r="E17"/>
  <c r="E20" i="74"/>
  <c r="E19"/>
  <c r="E13"/>
  <c r="E26" i="86"/>
  <c r="E22" i="74"/>
  <c r="E14"/>
  <c r="E18" i="86"/>
  <c r="K18" s="1"/>
  <c r="E23" i="74"/>
  <c r="H19" i="86"/>
  <c r="K26"/>
  <c r="G26"/>
  <c r="I26" s="1"/>
  <c r="G22"/>
  <c r="I22" s="1"/>
  <c r="K22" s="1"/>
  <c r="C27" l="1"/>
  <c r="G13"/>
  <c r="I13" s="1"/>
  <c r="K13" s="1"/>
  <c r="E14"/>
  <c r="F14"/>
  <c r="G16"/>
  <c r="I16" s="1"/>
  <c r="K16" s="1"/>
  <c r="H16"/>
  <c r="E26" i="74"/>
  <c r="F15" i="86"/>
  <c r="E15"/>
  <c r="K25"/>
  <c r="F20"/>
  <c r="E20"/>
  <c r="G19" i="74"/>
  <c r="E23" i="86"/>
  <c r="F23"/>
  <c r="F24"/>
  <c r="E24"/>
  <c r="E21"/>
  <c r="F21"/>
  <c r="H25"/>
  <c r="G17"/>
  <c r="I17" s="1"/>
  <c r="K17" s="1"/>
  <c r="H13" i="111"/>
  <c r="F13" i="74" s="1"/>
  <c r="G13" s="1"/>
  <c r="H14" i="111"/>
  <c r="F14" i="74" s="1"/>
  <c r="G14" s="1"/>
  <c r="H15" i="111"/>
  <c r="F15" i="74" s="1"/>
  <c r="G15" s="1"/>
  <c r="H16" i="111"/>
  <c r="F16" i="74" s="1"/>
  <c r="G16" s="1"/>
  <c r="H17" i="111"/>
  <c r="F17" i="74" s="1"/>
  <c r="G17" s="1"/>
  <c r="H18" i="111"/>
  <c r="F18" i="74" s="1"/>
  <c r="G18" s="1"/>
  <c r="H19" i="111"/>
  <c r="J19" s="1"/>
  <c r="H20"/>
  <c r="F20" i="74" s="1"/>
  <c r="G20" s="1"/>
  <c r="H21" i="111"/>
  <c r="F21" i="74" s="1"/>
  <c r="G21" s="1"/>
  <c r="H22" i="111"/>
  <c r="F22" i="74" s="1"/>
  <c r="G22" s="1"/>
  <c r="H23" i="111"/>
  <c r="F23" i="74" s="1"/>
  <c r="G23" s="1"/>
  <c r="H24" i="111"/>
  <c r="F24" i="74" s="1"/>
  <c r="G24" s="1"/>
  <c r="H25" i="111"/>
  <c r="F25" i="74" s="1"/>
  <c r="G25" s="1"/>
  <c r="H12" i="111"/>
  <c r="F12" i="74" s="1"/>
  <c r="G13" i="111"/>
  <c r="G14"/>
  <c r="G15"/>
  <c r="G16"/>
  <c r="G17"/>
  <c r="G18"/>
  <c r="G19"/>
  <c r="G20"/>
  <c r="G21"/>
  <c r="G22"/>
  <c r="G23"/>
  <c r="G24"/>
  <c r="G25"/>
  <c r="G12"/>
  <c r="F26"/>
  <c r="F13"/>
  <c r="F14"/>
  <c r="F15"/>
  <c r="F16"/>
  <c r="F17"/>
  <c r="F18"/>
  <c r="F19"/>
  <c r="F20"/>
  <c r="F21"/>
  <c r="F22"/>
  <c r="F23"/>
  <c r="F24"/>
  <c r="F25"/>
  <c r="F12"/>
  <c r="H13" i="4"/>
  <c r="J13" s="1"/>
  <c r="D15" i="7" s="1"/>
  <c r="H14" i="4"/>
  <c r="H15"/>
  <c r="H16"/>
  <c r="J16" s="1"/>
  <c r="D18" i="7" s="1"/>
  <c r="H17" i="4"/>
  <c r="H18"/>
  <c r="F18" i="5" s="1"/>
  <c r="G18" s="1"/>
  <c r="H19" i="4"/>
  <c r="H20"/>
  <c r="J20" s="1"/>
  <c r="D22" i="7" s="1"/>
  <c r="H21" i="4"/>
  <c r="L23" i="7" s="1"/>
  <c r="H22" i="4"/>
  <c r="H23"/>
  <c r="H24"/>
  <c r="J24" s="1"/>
  <c r="D26" i="7" s="1"/>
  <c r="H25" i="4"/>
  <c r="H12"/>
  <c r="J12" s="1"/>
  <c r="D14" i="7" s="1"/>
  <c r="F26" i="4"/>
  <c r="F13"/>
  <c r="F14"/>
  <c r="F15"/>
  <c r="F16"/>
  <c r="F17"/>
  <c r="F18"/>
  <c r="F19"/>
  <c r="F20"/>
  <c r="F21"/>
  <c r="F22"/>
  <c r="F23"/>
  <c r="F24"/>
  <c r="F25"/>
  <c r="F12"/>
  <c r="C10" i="141"/>
  <c r="F10" s="1"/>
  <c r="C11"/>
  <c r="F11" s="1"/>
  <c r="C12"/>
  <c r="F12" s="1"/>
  <c r="C13"/>
  <c r="F13" s="1"/>
  <c r="C14"/>
  <c r="F14" s="1"/>
  <c r="C15"/>
  <c r="F15" s="1"/>
  <c r="C16"/>
  <c r="F16" s="1"/>
  <c r="C17"/>
  <c r="F17" s="1"/>
  <c r="C18"/>
  <c r="F18" s="1"/>
  <c r="C19"/>
  <c r="F19" s="1"/>
  <c r="C20"/>
  <c r="F20" s="1"/>
  <c r="C21"/>
  <c r="F21" s="1"/>
  <c r="C22"/>
  <c r="F22" s="1"/>
  <c r="C9"/>
  <c r="F9" s="1"/>
  <c r="H14" i="86" l="1"/>
  <c r="G14"/>
  <c r="F27"/>
  <c r="E27"/>
  <c r="G23"/>
  <c r="I23" s="1"/>
  <c r="K23" s="1"/>
  <c r="H23"/>
  <c r="H21"/>
  <c r="G21"/>
  <c r="I21" s="1"/>
  <c r="K21" s="1"/>
  <c r="H24"/>
  <c r="G24"/>
  <c r="I24" s="1"/>
  <c r="K24" s="1"/>
  <c r="G15"/>
  <c r="I15" s="1"/>
  <c r="H15"/>
  <c r="H20"/>
  <c r="G20"/>
  <c r="I20" s="1"/>
  <c r="K20" s="1"/>
  <c r="K15"/>
  <c r="H26" i="111"/>
  <c r="J26" s="1"/>
  <c r="J20"/>
  <c r="J21"/>
  <c r="J13"/>
  <c r="J22"/>
  <c r="J14"/>
  <c r="J23"/>
  <c r="J15"/>
  <c r="J24"/>
  <c r="J16"/>
  <c r="J25"/>
  <c r="J17"/>
  <c r="G12" i="74"/>
  <c r="G26" s="1"/>
  <c r="F26"/>
  <c r="J12" i="111"/>
  <c r="J18"/>
  <c r="E22" i="7"/>
  <c r="M22"/>
  <c r="J22"/>
  <c r="M15"/>
  <c r="J15"/>
  <c r="E15"/>
  <c r="F23" i="141"/>
  <c r="E14" i="7"/>
  <c r="M14"/>
  <c r="J14"/>
  <c r="J18"/>
  <c r="E18"/>
  <c r="M18"/>
  <c r="L27"/>
  <c r="F25" i="5"/>
  <c r="G25" s="1"/>
  <c r="J25" i="4"/>
  <c r="D27" i="7" s="1"/>
  <c r="J26"/>
  <c r="E26"/>
  <c r="M26"/>
  <c r="L14"/>
  <c r="F12" i="5"/>
  <c r="F19"/>
  <c r="G19" s="1"/>
  <c r="L21" i="7"/>
  <c r="H26" i="4"/>
  <c r="J26" s="1"/>
  <c r="J19"/>
  <c r="D21" i="7" s="1"/>
  <c r="J18" i="4"/>
  <c r="D20" i="7" s="1"/>
  <c r="L19"/>
  <c r="F17" i="5"/>
  <c r="G17" s="1"/>
  <c r="L24" i="7"/>
  <c r="F22" i="5"/>
  <c r="G22" s="1"/>
  <c r="L16" i="7"/>
  <c r="F14" i="5"/>
  <c r="G14" s="1"/>
  <c r="J21" i="4"/>
  <c r="D23" i="7" s="1"/>
  <c r="F20" i="5"/>
  <c r="G20" s="1"/>
  <c r="L22" i="7"/>
  <c r="L15"/>
  <c r="F13" i="5"/>
  <c r="G13" s="1"/>
  <c r="F23"/>
  <c r="G23" s="1"/>
  <c r="L25" i="7"/>
  <c r="L17"/>
  <c r="F15" i="5"/>
  <c r="G15" s="1"/>
  <c r="J17" i="4"/>
  <c r="D19" i="7" s="1"/>
  <c r="J22" i="4"/>
  <c r="D24" i="7" s="1"/>
  <c r="J14" i="4"/>
  <c r="D16" i="7" s="1"/>
  <c r="O23"/>
  <c r="L26"/>
  <c r="F24" i="5"/>
  <c r="G24" s="1"/>
  <c r="L18" i="7"/>
  <c r="F16" i="5"/>
  <c r="G16" s="1"/>
  <c r="J23" i="4"/>
  <c r="D25" i="7" s="1"/>
  <c r="J15" i="4"/>
  <c r="D17" i="7" s="1"/>
  <c r="I14" i="86" l="1"/>
  <c r="K14" s="1"/>
  <c r="G27"/>
  <c r="E27" i="7"/>
  <c r="J27"/>
  <c r="M27"/>
  <c r="N27" s="1"/>
  <c r="P26"/>
  <c r="K26"/>
  <c r="O17"/>
  <c r="E20"/>
  <c r="J20"/>
  <c r="M20"/>
  <c r="N20" s="1"/>
  <c r="K14"/>
  <c r="P14"/>
  <c r="K22"/>
  <c r="P22"/>
  <c r="E21"/>
  <c r="M21"/>
  <c r="N21" s="1"/>
  <c r="J21"/>
  <c r="M24"/>
  <c r="N24" s="1"/>
  <c r="J24"/>
  <c r="E24"/>
  <c r="N22"/>
  <c r="O22"/>
  <c r="O19"/>
  <c r="P18"/>
  <c r="K18"/>
  <c r="E19"/>
  <c r="M19"/>
  <c r="N19" s="1"/>
  <c r="J19"/>
  <c r="N15"/>
  <c r="O15"/>
  <c r="O14"/>
  <c r="N14"/>
  <c r="L28"/>
  <c r="K15"/>
  <c r="P15"/>
  <c r="M23"/>
  <c r="N23" s="1"/>
  <c r="E23"/>
  <c r="J23"/>
  <c r="J25"/>
  <c r="E25"/>
  <c r="M25"/>
  <c r="N25" s="1"/>
  <c r="J17"/>
  <c r="E17"/>
  <c r="M17"/>
  <c r="N17" s="1"/>
  <c r="O24"/>
  <c r="G12" i="5"/>
  <c r="G26" s="1"/>
  <c r="F26"/>
  <c r="M16" i="7"/>
  <c r="E16"/>
  <c r="J16"/>
  <c r="O27"/>
  <c r="O18"/>
  <c r="N18"/>
  <c r="O26"/>
  <c r="N26"/>
  <c r="O25"/>
  <c r="O16"/>
  <c r="O21"/>
  <c r="D28"/>
  <c r="Q22" l="1"/>
  <c r="M28"/>
  <c r="N16"/>
  <c r="N28" s="1"/>
  <c r="Q18"/>
  <c r="Q15"/>
  <c r="Q26"/>
  <c r="E28"/>
  <c r="K23"/>
  <c r="P23"/>
  <c r="Q23" s="1"/>
  <c r="P25"/>
  <c r="Q25" s="1"/>
  <c r="K25"/>
  <c r="K21"/>
  <c r="P21"/>
  <c r="Q21" s="1"/>
  <c r="P27"/>
  <c r="Q27" s="1"/>
  <c r="K27"/>
  <c r="K20"/>
  <c r="P20"/>
  <c r="Q20" s="1"/>
  <c r="P17"/>
  <c r="Q17" s="1"/>
  <c r="K17"/>
  <c r="K24"/>
  <c r="P24"/>
  <c r="Q24" s="1"/>
  <c r="P19"/>
  <c r="Q19" s="1"/>
  <c r="K19"/>
  <c r="Q14"/>
  <c r="O28"/>
  <c r="K16"/>
  <c r="P16"/>
  <c r="Q16" s="1"/>
  <c r="K28" l="1"/>
  <c r="L24" i="59"/>
  <c r="L23"/>
  <c r="L22"/>
  <c r="L21"/>
  <c r="L20"/>
  <c r="L19"/>
  <c r="L18"/>
  <c r="L17"/>
  <c r="L25" s="1"/>
  <c r="L16"/>
  <c r="L15"/>
  <c r="L14"/>
  <c r="L13"/>
  <c r="L12"/>
  <c r="L11"/>
  <c r="G12"/>
  <c r="G13"/>
  <c r="G14"/>
  <c r="G15"/>
  <c r="G16"/>
  <c r="G17"/>
  <c r="G18"/>
  <c r="G19"/>
  <c r="G20"/>
  <c r="G21"/>
  <c r="G22"/>
  <c r="G23"/>
  <c r="G24"/>
  <c r="G11"/>
  <c r="L24" i="58"/>
  <c r="L23"/>
  <c r="L22"/>
  <c r="L21"/>
  <c r="L20"/>
  <c r="L19"/>
  <c r="L18"/>
  <c r="L17"/>
  <c r="L16"/>
  <c r="L15"/>
  <c r="L14"/>
  <c r="L13"/>
  <c r="L12"/>
  <c r="L11"/>
  <c r="G12"/>
  <c r="G13"/>
  <c r="G14"/>
  <c r="G15"/>
  <c r="G16"/>
  <c r="G17"/>
  <c r="G18"/>
  <c r="G19"/>
  <c r="G20"/>
  <c r="G21"/>
  <c r="G22"/>
  <c r="G23"/>
  <c r="G24"/>
  <c r="G11"/>
  <c r="L25" i="1"/>
  <c r="L24"/>
  <c r="L23"/>
  <c r="L22"/>
  <c r="L21"/>
  <c r="L20"/>
  <c r="L19"/>
  <c r="L18"/>
  <c r="L17"/>
  <c r="L16"/>
  <c r="L15"/>
  <c r="L14"/>
  <c r="L13"/>
  <c r="L12"/>
  <c r="G13"/>
  <c r="G14"/>
  <c r="G15"/>
  <c r="G16"/>
  <c r="G17"/>
  <c r="G18"/>
  <c r="G19"/>
  <c r="G20"/>
  <c r="G21"/>
  <c r="G22"/>
  <c r="G23"/>
  <c r="G24"/>
  <c r="G25"/>
  <c r="G12"/>
  <c r="G25" i="59" l="1"/>
  <c r="M41" i="56" l="1"/>
  <c r="I41"/>
  <c r="G41"/>
  <c r="S32"/>
  <c r="Q32"/>
  <c r="O32"/>
  <c r="M32"/>
  <c r="K32"/>
  <c r="I32"/>
  <c r="G32"/>
  <c r="E32"/>
  <c r="J13" l="1"/>
  <c r="H13"/>
  <c r="F13"/>
  <c r="D13"/>
  <c r="B13"/>
  <c r="L12"/>
  <c r="L11"/>
  <c r="L13" l="1"/>
</calcChain>
</file>

<file path=xl/sharedStrings.xml><?xml version="1.0" encoding="utf-8"?>
<sst xmlns="http://schemas.openxmlformats.org/spreadsheetml/2006/main" count="3305" uniqueCount="1080">
  <si>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</si>
  <si>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</si>
  <si>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</si>
  <si>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</si>
  <si>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</si>
  <si>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</si>
  <si>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</si>
  <si>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</si>
  <si>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</si>
  <si>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</si>
  <si>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</si>
  <si>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</si>
  <si>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Date:_________</t>
  </si>
  <si>
    <t xml:space="preserve">Secretary of the Nodal Department </t>
  </si>
  <si>
    <t>(Only in MS-Excel Format)</t>
  </si>
  <si>
    <t xml:space="preserve">No. of children </t>
  </si>
  <si>
    <t>Total no. of meals served</t>
  </si>
  <si>
    <t>Total</t>
  </si>
  <si>
    <t>[Qnty in MTs]</t>
  </si>
  <si>
    <t>Rice</t>
  </si>
  <si>
    <t xml:space="preserve">          Seal:</t>
  </si>
  <si>
    <t>[Rs. in lakh]</t>
  </si>
  <si>
    <t>Sl. No.</t>
  </si>
  <si>
    <t>Primary</t>
  </si>
  <si>
    <t>Upper Primary</t>
  </si>
  <si>
    <r>
      <t xml:space="preserve">State/UT: </t>
    </r>
    <r>
      <rPr>
        <b/>
        <u/>
        <sz val="10"/>
        <rFont val="Arial"/>
        <family val="2"/>
      </rPr>
      <t>____________________</t>
    </r>
  </si>
  <si>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</si>
  <si>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</si>
  <si>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</si>
  <si>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</si>
  <si>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</si>
  <si>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</si>
  <si>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</si>
  <si>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</si>
  <si>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</si>
  <si>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</si>
  <si>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</si>
  <si>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</si>
  <si>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</si>
  <si>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</si>
  <si>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</si>
  <si>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</si>
  <si>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</si>
  <si>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</si>
  <si>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</si>
  <si>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</si>
  <si>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</si>
  <si>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</si>
  <si>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</si>
  <si>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</si>
  <si>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</si>
  <si>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</si>
  <si>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</si>
  <si>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</si>
  <si>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</si>
  <si>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</si>
  <si>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</si>
  <si>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</si>
  <si>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</si>
  <si>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</si>
  <si>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</si>
  <si>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</si>
  <si>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</si>
  <si>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</si>
  <si>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</si>
  <si>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</si>
  <si>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</si>
  <si>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</si>
  <si>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</si>
  <si>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</si>
  <si>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</si>
  <si>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</si>
  <si>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</si>
  <si>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</si>
  <si>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</si>
  <si>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</si>
  <si>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</si>
  <si>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</si>
  <si>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</si>
  <si>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</si>
  <si>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</si>
  <si>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</si>
  <si>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</si>
  <si>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</si>
  <si>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</si>
  <si>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</si>
  <si>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</si>
  <si>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</si>
  <si>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</si>
  <si>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</si>
  <si>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 xml:space="preserve">Total </t>
  </si>
  <si>
    <t xml:space="preserve">                                                                                                                                                                               Government/UT Administration of ________</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</si>
  <si>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</si>
  <si>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</si>
  <si>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</si>
  <si>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</si>
  <si>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</si>
  <si>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</si>
  <si>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</si>
  <si>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</si>
  <si>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</si>
  <si>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</si>
  <si>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</si>
  <si>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</si>
  <si>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</si>
  <si>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</si>
  <si>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</si>
  <si>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</si>
  <si>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</si>
  <si>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</si>
  <si>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</si>
  <si>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</si>
  <si>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</si>
  <si>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</si>
  <si>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</si>
  <si>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</si>
  <si>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</si>
  <si>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</si>
  <si>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</si>
  <si>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</si>
  <si>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</si>
  <si>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</si>
  <si>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</si>
  <si>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</si>
  <si>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</si>
  <si>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</si>
  <si>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</si>
  <si>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</si>
  <si>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</si>
  <si>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</si>
  <si>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</si>
  <si>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</si>
  <si>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</si>
  <si>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</si>
  <si>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</si>
  <si>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</si>
  <si>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</si>
  <si>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</si>
  <si>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</si>
  <si>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</si>
  <si>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</si>
  <si>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</si>
  <si>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</si>
  <si>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</si>
  <si>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</si>
  <si>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</si>
  <si>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</si>
  <si>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</si>
  <si>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</si>
  <si>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</si>
  <si>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</si>
  <si>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</si>
  <si>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</si>
  <si>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</si>
  <si>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</si>
  <si>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</si>
  <si>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</si>
  <si>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</si>
  <si>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</si>
  <si>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</si>
  <si>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</si>
  <si>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</si>
  <si>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State / UT:</t>
  </si>
  <si>
    <t>State/UT :</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</si>
  <si>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</si>
  <si>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</si>
  <si>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</si>
  <si>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</si>
  <si>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</si>
  <si>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</si>
  <si>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</si>
  <si>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</si>
  <si>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</si>
  <si>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</si>
  <si>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</si>
  <si>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</si>
  <si>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</si>
  <si>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</si>
  <si>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</si>
  <si>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</si>
  <si>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</si>
  <si>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</si>
  <si>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</si>
  <si>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</si>
  <si>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</si>
  <si>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</si>
  <si>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</si>
  <si>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</si>
  <si>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</si>
  <si>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</si>
  <si>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</si>
  <si>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</si>
  <si>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</si>
  <si>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</si>
  <si>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</si>
  <si>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</si>
  <si>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</si>
  <si>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</si>
  <si>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</si>
  <si>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</si>
  <si>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</si>
  <si>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</si>
  <si>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</si>
  <si>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</si>
  <si>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</si>
  <si>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</si>
  <si>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</si>
  <si>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</si>
  <si>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</si>
  <si>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</si>
  <si>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</si>
  <si>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</si>
  <si>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</si>
  <si>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</si>
  <si>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</si>
  <si>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</si>
  <si>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</si>
  <si>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</si>
  <si>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</si>
  <si>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</si>
  <si>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</si>
  <si>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</si>
  <si>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</si>
  <si>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</si>
  <si>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</si>
  <si>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</si>
  <si>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</si>
  <si>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</si>
  <si>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</si>
  <si>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</si>
  <si>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</si>
  <si>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</si>
  <si>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</si>
  <si>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</si>
  <si>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</si>
  <si>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</si>
  <si>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</si>
  <si>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</si>
  <si>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</si>
  <si>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</si>
  <si>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</si>
  <si>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</si>
  <si>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</si>
  <si>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</si>
  <si>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</si>
  <si>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</si>
  <si>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</si>
  <si>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</si>
  <si>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</si>
  <si>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</si>
  <si>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</si>
  <si>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</si>
  <si>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</si>
  <si>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</si>
  <si>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 xml:space="preserve">State / UT: </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</si>
  <si>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</si>
  <si>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</si>
  <si>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</si>
  <si>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</si>
  <si>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</si>
  <si>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</si>
  <si>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</si>
  <si>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</si>
  <si>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</si>
  <si>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</si>
  <si>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</si>
  <si>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</si>
  <si>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</si>
  <si>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</si>
  <si>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</si>
  <si>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</si>
  <si>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</si>
  <si>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</si>
  <si>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</si>
  <si>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</si>
  <si>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</si>
  <si>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</si>
  <si>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</si>
  <si>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</si>
  <si>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</si>
  <si>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</si>
  <si>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</si>
  <si>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</si>
  <si>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</si>
  <si>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</si>
  <si>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</si>
  <si>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</si>
  <si>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</si>
  <si>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</si>
  <si>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</si>
  <si>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</si>
  <si>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</si>
  <si>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</si>
  <si>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</si>
  <si>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</si>
  <si>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</si>
  <si>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</si>
  <si>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</si>
  <si>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</si>
  <si>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</si>
  <si>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</si>
  <si>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</si>
  <si>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</si>
  <si>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</si>
  <si>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</si>
  <si>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</si>
  <si>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</si>
  <si>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</si>
  <si>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</si>
  <si>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</si>
  <si>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</si>
  <si>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</si>
  <si>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</si>
  <si>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</si>
  <si>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</si>
  <si>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</si>
  <si>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</si>
  <si>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</si>
  <si>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</si>
  <si>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</si>
  <si>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</si>
  <si>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</si>
  <si>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</si>
  <si>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</si>
  <si>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</si>
  <si>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</si>
  <si>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</si>
  <si>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</si>
  <si>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</si>
  <si>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</si>
  <si>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</si>
  <si>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</si>
  <si>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</si>
  <si>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</si>
  <si>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</si>
  <si>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</si>
  <si>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</si>
  <si>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</si>
  <si>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</si>
  <si>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</si>
  <si>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</si>
  <si>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</si>
  <si>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</si>
  <si>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</si>
  <si>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</si>
  <si>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</si>
  <si>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</si>
  <si>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</si>
  <si>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</si>
  <si>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</si>
  <si>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</si>
  <si>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</si>
  <si>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</si>
  <si>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</si>
  <si>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</si>
  <si>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</si>
  <si>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</si>
  <si>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</si>
  <si>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</si>
  <si>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</si>
  <si>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</si>
  <si>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</si>
  <si>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</si>
  <si>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</si>
  <si>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</si>
  <si>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</si>
  <si>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</si>
  <si>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</si>
  <si>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</si>
  <si>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</si>
  <si>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</si>
  <si>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</si>
  <si>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</si>
  <si>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</si>
  <si>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</si>
  <si>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</si>
  <si>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</si>
  <si>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</si>
  <si>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</si>
  <si>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</si>
  <si>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</si>
  <si>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</si>
  <si>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</si>
  <si>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</si>
  <si>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</si>
  <si>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</si>
  <si>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</si>
  <si>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</si>
  <si>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</si>
  <si>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</si>
  <si>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</si>
  <si>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</si>
  <si>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</si>
  <si>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</si>
  <si>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</si>
  <si>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</si>
  <si>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</si>
  <si>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</si>
  <si>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</si>
  <si>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</si>
  <si>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</si>
  <si>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</si>
  <si>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</si>
  <si>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</si>
  <si>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</si>
  <si>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</si>
  <si>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</si>
  <si>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</si>
  <si>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</si>
  <si>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</si>
  <si>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</si>
  <si>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</si>
  <si>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</si>
  <si>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</si>
  <si>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</si>
  <si>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</si>
  <si>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</si>
  <si>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</si>
  <si>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</si>
  <si>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</si>
  <si>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</si>
  <si>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</si>
  <si>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</si>
  <si>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</si>
  <si>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</si>
  <si>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</si>
  <si>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</si>
  <si>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</si>
  <si>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</si>
  <si>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</si>
  <si>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</si>
  <si>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</si>
  <si>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</si>
  <si>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</si>
  <si>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</si>
  <si>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</si>
  <si>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</si>
  <si>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</si>
  <si>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</si>
  <si>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</si>
  <si>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</si>
  <si>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</si>
  <si>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</si>
  <si>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</si>
  <si>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</si>
  <si>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</si>
  <si>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</si>
  <si>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</si>
  <si>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</si>
  <si>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</si>
  <si>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</si>
  <si>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</si>
  <si>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</si>
  <si>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</si>
  <si>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</si>
  <si>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</si>
  <si>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</si>
  <si>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</si>
  <si>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</si>
  <si>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</si>
  <si>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</si>
  <si>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(Rs. In  Lakh)</t>
  </si>
  <si>
    <t>Total sanctioned</t>
  </si>
  <si>
    <t>Additional Food Items (per child)</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</si>
  <si>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</si>
  <si>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</si>
  <si>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</si>
  <si>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</si>
  <si>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</si>
  <si>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</si>
  <si>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</si>
  <si>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</si>
  <si>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</si>
  <si>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</si>
  <si>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</si>
  <si>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</si>
  <si>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</si>
  <si>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</si>
  <si>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</si>
  <si>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</si>
  <si>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</si>
  <si>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</si>
  <si>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</si>
  <si>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</si>
  <si>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</si>
  <si>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</si>
  <si>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</si>
  <si>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</si>
  <si>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</si>
  <si>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</si>
  <si>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</si>
  <si>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</si>
  <si>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</si>
  <si>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</si>
  <si>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</si>
  <si>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</si>
  <si>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</si>
  <si>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</si>
  <si>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</si>
  <si>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</si>
  <si>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</si>
  <si>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</si>
  <si>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</si>
  <si>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</si>
  <si>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</si>
  <si>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</si>
  <si>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</si>
  <si>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</si>
  <si>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</si>
  <si>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</si>
  <si>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</si>
  <si>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</si>
  <si>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</si>
  <si>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</si>
  <si>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</si>
  <si>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</si>
  <si>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</si>
  <si>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</si>
  <si>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</si>
  <si>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</si>
  <si>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</si>
  <si>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</si>
  <si>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</si>
  <si>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</si>
  <si>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</si>
  <si>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</si>
  <si>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</si>
  <si>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</si>
  <si>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</si>
  <si>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</si>
  <si>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</si>
  <si>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</si>
  <si>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</si>
  <si>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</si>
  <si>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</si>
  <si>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</si>
  <si>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</si>
  <si>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</si>
  <si>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</si>
  <si>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</si>
  <si>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</si>
  <si>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</si>
  <si>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</si>
  <si>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</si>
  <si>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</si>
  <si>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</si>
  <si>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</si>
  <si>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</si>
  <si>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</si>
  <si>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</si>
  <si>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</si>
  <si>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</si>
  <si>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</si>
  <si>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</si>
  <si>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</si>
  <si>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</si>
  <si>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</si>
  <si>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</si>
  <si>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</si>
  <si>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</si>
  <si>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</si>
  <si>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</si>
  <si>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</si>
  <si>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</si>
  <si>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</si>
  <si>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</si>
  <si>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</si>
  <si>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</si>
  <si>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</si>
  <si>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</si>
  <si>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</si>
  <si>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</si>
  <si>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</si>
  <si>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</si>
  <si>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</si>
  <si>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</si>
  <si>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</si>
  <si>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</si>
  <si>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</si>
  <si>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</si>
  <si>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</si>
  <si>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</si>
  <si>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</si>
  <si>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</si>
  <si>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</si>
  <si>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</si>
  <si>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</si>
  <si>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</si>
  <si>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</si>
  <si>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</si>
  <si>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</si>
  <si>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</si>
  <si>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</si>
  <si>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</si>
  <si>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</si>
  <si>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</si>
  <si>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</si>
  <si>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</si>
  <si>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</si>
  <si>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</si>
  <si>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</si>
  <si>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</si>
  <si>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</si>
  <si>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</si>
  <si>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</si>
  <si>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</si>
  <si>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</si>
  <si>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</si>
  <si>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</si>
  <si>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</si>
  <si>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</si>
  <si>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</si>
  <si>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</si>
  <si>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</si>
  <si>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</si>
  <si>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</si>
  <si>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</si>
  <si>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</si>
  <si>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</si>
  <si>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</si>
  <si>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</si>
  <si>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</si>
  <si>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</si>
  <si>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</si>
  <si>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</si>
  <si>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</si>
  <si>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</si>
  <si>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</si>
  <si>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</si>
  <si>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</si>
  <si>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</si>
  <si>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</si>
  <si>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</si>
  <si>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</si>
  <si>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Mid Day Meal Scheme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</si>
  <si>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</si>
  <si>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</si>
  <si>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</si>
  <si>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</si>
  <si>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</si>
  <si>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</si>
  <si>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</si>
  <si>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</si>
  <si>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</si>
  <si>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</si>
  <si>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</si>
  <si>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</si>
  <si>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</si>
  <si>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</si>
  <si>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Amount paid to children (in Rs)</t>
  </si>
  <si>
    <t>Foodgrains provided to children (in MT)</t>
  </si>
  <si>
    <t>Covered through centralised kitchen</t>
  </si>
  <si>
    <t>Requirement of Pulses (in MTs)</t>
  </si>
  <si>
    <t>Pulse 1 (name)</t>
  </si>
  <si>
    <t>Pulse 2 (name)</t>
  </si>
  <si>
    <t>Pulse 3 (name)</t>
  </si>
  <si>
    <t>Pulse 4 (name)</t>
  </si>
  <si>
    <t>Pulse 5 (name)</t>
  </si>
  <si>
    <t>Table: AT-27C</t>
  </si>
  <si>
    <t>Maximum number of institutions for which daily data transferred during the month</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</si>
  <si>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</si>
  <si>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</si>
  <si>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</si>
  <si>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</si>
  <si>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</si>
  <si>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 State</t>
  </si>
  <si>
    <t>*State</t>
  </si>
  <si>
    <t xml:space="preserve">*State (col.7+10-13) </t>
  </si>
  <si>
    <t>*state share includes funds as well as monetary value of the commodities supplied by the State/UT</t>
  </si>
  <si>
    <t>* state share includes funds as well as monetary value of the commodities supplied by the State/UT</t>
  </si>
  <si>
    <t>Table - AT - 10 B</t>
  </si>
  <si>
    <t>Table: AT-27 D</t>
  </si>
  <si>
    <t>Total No. of Cook-cum-helpers required in drought affected areas, if any</t>
  </si>
  <si>
    <t>Table: AT- 32</t>
  </si>
  <si>
    <t>Foodgrains</t>
  </si>
  <si>
    <t xml:space="preserve">Hon. to cook-cum-helpers </t>
  </si>
  <si>
    <t>Allocation</t>
  </si>
  <si>
    <t>Utilisation</t>
  </si>
  <si>
    <t>Allocation (Centre +State)</t>
  </si>
  <si>
    <t>Utilisation (Centre +State)</t>
  </si>
  <si>
    <t>Table: AT-32A</t>
  </si>
  <si>
    <t>Secretary of the Nodal Department</t>
  </si>
  <si>
    <t>Information on Kitchen Garden</t>
  </si>
  <si>
    <t xml:space="preserve">AT - 10 E </t>
  </si>
  <si>
    <t>AT - 4 B</t>
  </si>
  <si>
    <t>Information on Aadhaar Enrolment</t>
  </si>
  <si>
    <t>AT - 32</t>
  </si>
  <si>
    <t>AT - 32 A</t>
  </si>
  <si>
    <t>Coarse Grains</t>
  </si>
  <si>
    <t>2018-19</t>
  </si>
  <si>
    <t>k</t>
  </si>
  <si>
    <t xml:space="preserve">Enrolment range 01-50 </t>
  </si>
  <si>
    <t>No. of schools</t>
  </si>
  <si>
    <t>Central share</t>
  </si>
  <si>
    <t>requirement of funds (Rs in lakh)</t>
  </si>
  <si>
    <t xml:space="preserve">Enrolment range 51-150 </t>
  </si>
  <si>
    <t xml:space="preserve">Enrolment range 151-250 </t>
  </si>
  <si>
    <t xml:space="preserve">Enrolment range 251 &amp; Above </t>
  </si>
  <si>
    <t>Table: AT-29A</t>
  </si>
  <si>
    <t>State share</t>
  </si>
  <si>
    <t>Requirement of funds (Rs in lakh)</t>
  </si>
  <si>
    <t>Table: AT-28 B</t>
  </si>
  <si>
    <t>AT - 28 B</t>
  </si>
  <si>
    <t>Table AT 21 :Details of engagement and apportionment of honorarium to cook cum helpers (CCH) between schools and centralized kitchen</t>
  </si>
  <si>
    <t>Table: AT-28 B: Repair of kitchen cum stores constructed ten years ago</t>
  </si>
  <si>
    <t>Centre share</t>
  </si>
  <si>
    <t>Repair of kitchen cum stores constructed ten years ago</t>
  </si>
  <si>
    <t>AT- 29 A</t>
  </si>
  <si>
    <t>Repair of kitchen-cum-stores</t>
  </si>
  <si>
    <t>Requirement of funds for Transportation Assistance</t>
  </si>
  <si>
    <t>Seal</t>
  </si>
  <si>
    <t>Mode of data collection (SMS/ IVRS/ Mobile App/ Web Application/ Others)</t>
  </si>
  <si>
    <t>Name of Agency implementing AMS in State/UT</t>
  </si>
  <si>
    <t>Total Funds required (Rs in lakh)</t>
  </si>
  <si>
    <t>Rate  of Transportation Assistance (Per quintal)</t>
  </si>
  <si>
    <t>PDS rate (Rs per Quintal)</t>
  </si>
  <si>
    <t>Temple, Gurudwara, Jail etc. (pls specify)</t>
  </si>
  <si>
    <t>No. of working days on which MDM served *</t>
  </si>
  <si>
    <t>Average No. of children availed MDM [Col. 8/Col. 9] *</t>
  </si>
  <si>
    <t>*This information will be used for computing Performance Grading Index (PGI) also.</t>
  </si>
  <si>
    <t>No. of children provided with spectacles</t>
  </si>
  <si>
    <t>No. of children identified with refractive errors</t>
  </si>
  <si>
    <t>Name of the Krishi Vigyan Kendra (KVK)</t>
  </si>
  <si>
    <t>Table: AT- 10 F</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</si>
  <si>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</si>
  <si>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</si>
  <si>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</si>
  <si>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</si>
  <si>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</si>
  <si>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</si>
  <si>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</si>
  <si>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AT - 10 F</t>
  </si>
  <si>
    <t>Information on Training of Cook-cum-Helpers</t>
  </si>
  <si>
    <t>Action Taken by State Govt. on findings of Social Audit Report</t>
  </si>
  <si>
    <t>Number of School Working Days (Primary,Classes I-V) for 2020-21</t>
  </si>
  <si>
    <t>Number of School Working Days (Upper Primary,Classes VI-VIII) for 2020-21</t>
  </si>
  <si>
    <t>Proposal for coverage of children and working days  for 2020-21  (Primary Classes, I-V)</t>
  </si>
  <si>
    <t>Proposal for coverage of children and working days  for 2020-21  (Upper Primary,Classes VI-VIII)</t>
  </si>
  <si>
    <t>Proposal for coverage of children for NCLP Schools during 2020-21</t>
  </si>
  <si>
    <t>Proposal for coverage of children and working days  for Primary (Classes I-V) in Drought affected areas  during 2020-21</t>
  </si>
  <si>
    <t>Proposal for coverage of children and working days  for  Upper Primary (Classes VI-VIII)in Drought affected areas  during 2020-21</t>
  </si>
  <si>
    <t>Requirement of kitchen-cum-stores in the Primary and Upper Primary schools for the year 2020-21</t>
  </si>
  <si>
    <t>Requirement of kitchen cum stores as per Plinth Area Norm in the Primary and Upper Primary schools for the year 2020-21</t>
  </si>
  <si>
    <t>Requirement of Kitchen Devices (new) during 2020-21 in Primary &amp; Upper Primary Schools</t>
  </si>
  <si>
    <t>Replacement of Kitchen Devices during 2020-21 in Primary &amp; Upper Primary Schools</t>
  </si>
  <si>
    <t>Requirement of Cook cum Helpers for 2020-21</t>
  </si>
  <si>
    <t>Budget Provision for the Year 2020-21</t>
  </si>
  <si>
    <t>Annual Work Plan and Budget 2020-21</t>
  </si>
  <si>
    <t>2020-21</t>
  </si>
  <si>
    <t>No. of institutions where setting up of kitchen garden is proposed during 2020-21</t>
  </si>
  <si>
    <t>Annual Work Plan and Budget  2020-21</t>
  </si>
  <si>
    <t>Annual Work Plan &amp; Budget 2020-21</t>
  </si>
  <si>
    <t>Table: AT-26 : Number of School Working Days (Primary,Classes I-V) for 2020-21</t>
  </si>
  <si>
    <t>Table: AT-26A : Number of School Working Days (Upper Primary,Classes VI-VIII) for 2020-21</t>
  </si>
  <si>
    <t>Table: AT-27: Proposal for coverage of children and working days  for 2020-21 (Primary Classes, I-V)</t>
  </si>
  <si>
    <t>Table: AT-27 A: Proposal for coverage of children and working days  for 2020-21 (Upper Primary,Classes VI-VIII)</t>
  </si>
  <si>
    <t>Table: AT-27 B: Proposal for coverage of children for NCLP Schools during 2020-21</t>
  </si>
  <si>
    <t>Table: AT-27C : Proposal for coverage of children and working days  for Primary (Classes I-V) in Drought affected areas  during 2020-21</t>
  </si>
  <si>
    <t>Table: AT-27 D : Proposal for coverage of children and working days  for Upper Primary (Classes VI-VIII) in Drought affected areas  during 2020-21</t>
  </si>
  <si>
    <t>Table: AT-28: Requirement of kitchen-cum-stores in Primary and Upper Primary schools for the year 2020-21</t>
  </si>
  <si>
    <t>Table: AT-28 A: Requirement of kitchen cum stores as per Plinth Area Norm in the Primary and Upper Primary schools for the year 2020-21</t>
  </si>
  <si>
    <t>Table: AT-29 : Requirement of Kitchen Devices (new) during 2020-21 in Primary &amp; Upper Primary Schools</t>
  </si>
  <si>
    <t>Table: AT-29 A : Replacement of Kitchen Devices during 2020-21 in Primary &amp; Upper Primary Schools</t>
  </si>
  <si>
    <t>Table: AT 30 :  Requirement of Cook cum Helpers for 2020-21</t>
  </si>
  <si>
    <t>Table: AT-31 : Budget Provision for the Year 2020-21</t>
  </si>
  <si>
    <t>Enrolment (As on 30.09.2019)</t>
  </si>
  <si>
    <t>GENERAL INFORMATION for 2019-2020</t>
  </si>
  <si>
    <t>Details of  Provisions  in the State Budget 2019-2020</t>
  </si>
  <si>
    <t>Releasing of Funds from State to Directorate / Authority / District / Block / School level during 2019-2020</t>
  </si>
  <si>
    <t>No. of Institutions in the State vis a vis Institutions serving MDM during 2019-2020</t>
  </si>
  <si>
    <t>No. of Institutions covered  (Primary, Classes I-V)  during 2019-2020</t>
  </si>
  <si>
    <t>No. of Institutions covered (Upper Primary with Primary, Classes I-VIII) during 2019-2020</t>
  </si>
  <si>
    <t>No. of Institutions covered (Upper Primary without Primary, Classes VI-VIII) during 2019-2020</t>
  </si>
  <si>
    <t>Enrolment vis-à-vis availed for MDM  (Primary,Classes I- V) during 2019-2020</t>
  </si>
  <si>
    <t>Enrolment vis-a-vis availed for MDM  (Upper Primary, Classes VI - VIII) during 2019-2020</t>
  </si>
  <si>
    <t>PAB-MDM Approval vs. PERFORMANCE (Primary, Classes I - V) during 2019-2020</t>
  </si>
  <si>
    <t>PAB-MDM Approval vs. PERFORMANCE (Upper Primary, Classes VI to VIII) during 2019-2020</t>
  </si>
  <si>
    <t>PAB-MDM Approval vs. PERFORMANCE NCLP Schools during 2019-2020</t>
  </si>
  <si>
    <t>PAB-MDM Approval vs. PERFORMANCE (Primary, Classes I - V) during 2019-2020 - Drought</t>
  </si>
  <si>
    <t>PAB-MDM Approval vs. PERFORMANCE (Upper Primary, Classes VI to VIII) during 2019-2020 - Drought</t>
  </si>
  <si>
    <t>Utilisation of foodgrains  (Primary, Classes I-V) during 2019-2020</t>
  </si>
  <si>
    <t>Utilisation of foodgrains  (Upper Primary, Classes VI-VIII) during 2019-2020</t>
  </si>
  <si>
    <t>PAYMENT OF COST OF FOOD GRAINS TO FCI (Primary and Upper Primary Classes I-VIII) during 2019-2020</t>
  </si>
  <si>
    <t>Utilisation of foodgrains (Coarse Grain) during 2019-2020</t>
  </si>
  <si>
    <t>Utilisation of Cooking Cost (Primary, Classes I-V) during 2019-2020</t>
  </si>
  <si>
    <t>Utilisation of Cooking cost (Upper Primary Classes, VI-VIII) during 2019-2020</t>
  </si>
  <si>
    <t>Utilisation of funds towards honorarium to Cook-cum-Helpers (Primary classes I-V) during 2019-2020</t>
  </si>
  <si>
    <t>Utilisation of funds towards honorarium to Cook-cum-Helpers (Upper Primary classes VI-VIII) during 2019-2020</t>
  </si>
  <si>
    <t>Utilisation of Central Assitance towards Transportation Assistance (Primary &amp; Upper Primary,Classes I-VIII) during 2019-2020</t>
  </si>
  <si>
    <t>Utilisation of Central Assistance towards MME  (Primary &amp; Upper Primary,Classes I-VIII) during 2019-2020</t>
  </si>
  <si>
    <t>Details of Meetings at district level during 2019-2020</t>
  </si>
  <si>
    <t>Coverage under Rashtriya Bal Swasthya Karykram (School Health Programme) - 2019-2020</t>
  </si>
  <si>
    <t>Annual and Monthly data entry status in MDM-MIS during 2019-2020</t>
  </si>
  <si>
    <t>Implementation of Automated Monitoring System  during 2019-2020</t>
  </si>
  <si>
    <t>PAB-MDM Approval vs. PERFORMANCE (Primary Classes I to V) during 2019-2020 - Drought</t>
  </si>
  <si>
    <t>Table: AT-1: GENERAL INFORMATION for 2019-2020</t>
  </si>
  <si>
    <t>Table: AT-2 :  Details of  Provisions  in the State Budget 2019-2020</t>
  </si>
  <si>
    <t>Table AT-3: No. of Institutions in the State vis a vis Institutions serving MDM during 2019-2020</t>
  </si>
  <si>
    <t>Table: AT-3A: No. of Institutions covered  (Primary, Classes I-V)  during 2019-2020</t>
  </si>
  <si>
    <t>Table: AT-3B: No. of Institutions covered (Upper Primary with Primary, Classes I-VIII) during 2019-2020</t>
  </si>
  <si>
    <t>Table: AT-3C: No. of Institutions covered (Upper Primary without Primary, Classes VI-VIII) during 2019-2020</t>
  </si>
  <si>
    <t>Table: AT-4A: Enrolment vis-a-vis availed for MDM  (Upper Primary, Classes VI - VIII) during 2019-2020</t>
  </si>
  <si>
    <t>Table: AT-5:  PAB-MDM Approval vs. PERFORMANCE (Primary, Classes I - V) during 2019-2020</t>
  </si>
  <si>
    <t>MDM-PAB Approval for 2019-2020</t>
  </si>
  <si>
    <t>Table: AT-5 A:  PAB-MDM Approval vs. PERFORMANCE (Upper Primary, Classes VI to VIII) during 2019-2020</t>
  </si>
  <si>
    <t>Table: AT-5 B:  PAB-MDM Approval vs. PERFORMANCE - STC (NCLP Schools) during 2019-2020</t>
  </si>
  <si>
    <t>MDM-PAB Approval for2019-2020</t>
  </si>
  <si>
    <t>Table: AT-5 C:  PAB-MDM Approval vs. PERFORMANCE (Primary, Classes I - V) during 2019-2020 - Drought</t>
  </si>
  <si>
    <t>Table: AT-5 D:  PAB-MDM Approval vs. PERFORMANCE (Upper Primary, Classes VI to VIII) during 2019-2020 - Drought</t>
  </si>
  <si>
    <t>Table: AT-6: Utilisation of foodgrains  (Primary, Classes I-V) during 2019-2020</t>
  </si>
  <si>
    <t>Table: AT-6A: Utilisation of foodgrains  (Upper Primary, Classes VI-VIII) during 2019-2020</t>
  </si>
  <si>
    <t>Table: AT-6B: PAYMENT OF COST OF FOOD GRAINS TO FCI (Primary and Upper Primary Classes I-VIII) during 2019-2020</t>
  </si>
  <si>
    <t>Table: AT-6C: Utilisation of foodgrains (Coarse Grain) during 2019-2020</t>
  </si>
  <si>
    <t>Table: AT-7: Utilisation of Cooking Cost (Primary Classes I-V) during 2019-2020</t>
  </si>
  <si>
    <t>Table AT - 8 :Utilisation of funds towards honorarium to Cook-cum-Helpers (Primary classes I-V) during 2019-2020</t>
  </si>
  <si>
    <t>Table AT - 8A : Utilisation of funds towards honorarium to Cook-cum-Helpers (Upper Primary classes VI-VIII) during 2019-2020</t>
  </si>
  <si>
    <t>Table: AT-9 : Utilisation of Central Assitance towards Transportation Assistance (Primary &amp; Upper Primary,Classes I-VIII) during 2019-2020</t>
  </si>
  <si>
    <t>Table: AT-10 :  Utilisation of Central Assistance towards MME  (Primary &amp; Upper Primary,Classes I-VIII) during 2019-2020</t>
  </si>
  <si>
    <t>Table: AT-10 A : Details of Meetings at district level during 2019-2020</t>
  </si>
  <si>
    <t xml:space="preserve">Table AT - 10 B : Details of Social Audit during 2019-2020 </t>
  </si>
  <si>
    <t>Table AT - 23 A- Implementation of Automated Monitoring System  during 2019-2020</t>
  </si>
  <si>
    <t>Table: AT-32:  PAB-MDM Approval vs. PERFORMANCE (Primary Classes I to V) during 2019-2020 - Drought</t>
  </si>
  <si>
    <t>Table: AT-32 A:  PAB-MDM Approval vs. PERFORMANCE (Upper Primary, Classes VI to VIII) during 2019-2020 - Drought</t>
  </si>
  <si>
    <t xml:space="preserve">No. of working days (During 01.04.2019 to 31.03.2020)                  </t>
  </si>
  <si>
    <t xml:space="preserve">Opening Balance as on 01.04.2019                                  </t>
  </si>
  <si>
    <t>Opening Balance as on 01.04.2019</t>
  </si>
  <si>
    <t>Apr, 2019</t>
  </si>
  <si>
    <t>Dec, 2019</t>
  </si>
  <si>
    <t>Jan, 2020</t>
  </si>
  <si>
    <t>Feb, 2020</t>
  </si>
  <si>
    <t>Mar, 2020</t>
  </si>
  <si>
    <t>April, 2020</t>
  </si>
  <si>
    <t>May,2020</t>
  </si>
  <si>
    <t>June,2020</t>
  </si>
  <si>
    <t>July,2020</t>
  </si>
  <si>
    <t>August,2020</t>
  </si>
  <si>
    <t>September,2020</t>
  </si>
  <si>
    <t>October,2020</t>
  </si>
  <si>
    <t>November,2020</t>
  </si>
  <si>
    <t>December,2020</t>
  </si>
  <si>
    <t>January,2021</t>
  </si>
  <si>
    <t>February,2021</t>
  </si>
  <si>
    <t>March,2021</t>
  </si>
  <si>
    <t>No. of Kitchens constructed prior to FY 2009-10</t>
  </si>
  <si>
    <t>No. of Kitchens constructed prior to 2009-10 and require repairs</t>
  </si>
  <si>
    <t>2019-20</t>
  </si>
  <si>
    <t>Repair of Kitchen-cum-stores</t>
  </si>
  <si>
    <t>Gross Allocation for the  FY 2019-20</t>
  </si>
  <si>
    <t>Allocation for cost of foodgrains for 2019-20</t>
  </si>
  <si>
    <t xml:space="preserve">Unspent Balance as on 31.12.2019  </t>
  </si>
  <si>
    <t xml:space="preserve">Total Unspent Balance as on 31.12.2019                           </t>
  </si>
  <si>
    <t>Allocation for 2019-20</t>
  </si>
  <si>
    <t xml:space="preserve">Allocation for 2019-20                       </t>
  </si>
  <si>
    <t>Allocation for FY 2019-20</t>
  </si>
  <si>
    <t>Unspent Balance as on 31.12.2019</t>
  </si>
  <si>
    <t>Opening balance as on 01.04.2019</t>
  </si>
  <si>
    <t xml:space="preserve">Unspent Balance as on 31.12.2019  [Col. 4+ Col.5+Col.6 -Col.8]  </t>
  </si>
  <si>
    <t>Allocation for  2019-20</t>
  </si>
  <si>
    <t>Unspent balance as on 31.12.2019               [Col: (4+5)-7]</t>
  </si>
  <si>
    <t>*Total sanctioned during 2006-07  to 2019-20</t>
  </si>
  <si>
    <t>*Total sanction during 2006-07 to 2019-20</t>
  </si>
  <si>
    <t>*Total Sanction during 2012-13 to 2019-20</t>
  </si>
  <si>
    <t>Table: AT-17 : Coverage under Rashtriya Bal Swasthya Karykram (School Health Programme) - 2019-20</t>
  </si>
  <si>
    <t>Table AT - 23 Annual and Monthly data entry status in MDM-MIS during 2019-20</t>
  </si>
  <si>
    <t>In-Cash Benefit Type Component                                                                                                                                                                (CCH Honorarieum only)</t>
  </si>
  <si>
    <t>In-Kind Benefit Type Component                                                                                                       (A Sum of Cost of Food Grains + Cooking Cost + Transport Assistance + MME)</t>
  </si>
  <si>
    <t>Remarks, if any</t>
  </si>
  <si>
    <t>Electronic Fund 
Transfer (in ₹)
(NEFT, RTGS, APB, NACH)</t>
  </si>
  <si>
    <t>Non-Electronic 
Fund Transfer (in ₹)
(Cash, Cheque, DD, MO)</t>
  </si>
  <si>
    <r>
      <t xml:space="preserve">Total 
Expenditure during the Month </t>
    </r>
    <r>
      <rPr>
        <b/>
        <sz val="10"/>
        <rFont val="Arial"/>
        <family val="2"/>
      </rPr>
      <t>(in ₹)  **</t>
    </r>
  </si>
  <si>
    <r>
      <t xml:space="preserve">Fund 
Transfer during the Month             </t>
    </r>
    <r>
      <rPr>
        <b/>
        <sz val="10"/>
        <rFont val="Arial"/>
        <family val="2"/>
      </rPr>
      <t>(in ₹)</t>
    </r>
  </si>
  <si>
    <r>
      <t xml:space="preserve">Total 
Expenditure during the Month </t>
    </r>
    <r>
      <rPr>
        <b/>
        <sz val="10"/>
        <rFont val="Arial"/>
        <family val="2"/>
      </rPr>
      <t>(in ₹)</t>
    </r>
  </si>
  <si>
    <t>April, 2019</t>
  </si>
  <si>
    <t>May, 2019</t>
  </si>
  <si>
    <t>June, 2019</t>
  </si>
  <si>
    <t>July, 2019</t>
  </si>
  <si>
    <t>August, 2019</t>
  </si>
  <si>
    <t>September, 2019</t>
  </si>
  <si>
    <t>October, 2019</t>
  </si>
  <si>
    <t>November, 2019</t>
  </si>
  <si>
    <t>December, 2019</t>
  </si>
  <si>
    <t xml:space="preserve">Table AT-2 B: Month wise Transfer of Funds vs Expenditure under DBT during 2019-20 </t>
  </si>
  <si>
    <t xml:space="preserve">Table: AT- 2B </t>
  </si>
  <si>
    <t xml:space="preserve">TOTAL CENTRAL SHARE - </t>
  </si>
  <si>
    <t>Notes:</t>
  </si>
  <si>
    <t>Kitchen-cum-store sanctioned during 2006-07 to 2019-20</t>
  </si>
  <si>
    <t>Engaged in 2019-20</t>
  </si>
  <si>
    <t>AT - 2 B</t>
  </si>
  <si>
    <t xml:space="preserve">Month wise Transfer of Funds vs Expenditure under DBT during 2019-20 </t>
  </si>
  <si>
    <t>(Amount in Rs.)</t>
  </si>
  <si>
    <t>DBT COMPONENT CENTRAL SHARE</t>
  </si>
  <si>
    <t>1.  DBT COMPONENT FUNDS  = TOTAL CENTRAL SHARE - FUNDS FOR INFRASTRUCTRE (i.e. KITCHEN SHED - KITCHEN DEVICES - KITCHEN GARDEN  ETC.)</t>
  </si>
  <si>
    <t>2. TOTAL EXPENDITURE &lt;= DBT COPONENT FUNDS</t>
  </si>
  <si>
    <t>3.. Value to be reported in absolute unit (not in Lakh, Crore, etc)</t>
  </si>
  <si>
    <t>LPG</t>
  </si>
  <si>
    <t>1 per week</t>
  </si>
  <si>
    <t>150 ml</t>
  </si>
  <si>
    <t>twice per week</t>
  </si>
  <si>
    <t>Boiled Egg/banana</t>
  </si>
  <si>
    <t>Boiled Milk</t>
  </si>
  <si>
    <t>State / UT: KERALA</t>
  </si>
  <si>
    <t>THIRUVANANTHAPURAM</t>
  </si>
  <si>
    <t>KOLLAM</t>
  </si>
  <si>
    <t>PATHANAMTHITTA</t>
  </si>
  <si>
    <t>ALAPPUZHA</t>
  </si>
  <si>
    <t>KOTTAYAM</t>
  </si>
  <si>
    <t>IDUKKI</t>
  </si>
  <si>
    <t>ERNAKULAM</t>
  </si>
  <si>
    <t>THRISSUR</t>
  </si>
  <si>
    <t>PALAKKAD</t>
  </si>
  <si>
    <t>MALAPPURAM</t>
  </si>
  <si>
    <t>KOZHIKODE</t>
  </si>
  <si>
    <t>WAYANAD</t>
  </si>
  <si>
    <t>KANNUR</t>
  </si>
  <si>
    <t>KASARAGOD</t>
  </si>
  <si>
    <t>TOTAL</t>
  </si>
  <si>
    <t>NA</t>
  </si>
  <si>
    <t>e-transfer</t>
  </si>
  <si>
    <t xml:space="preserve">Note 1:- For the first and second quarters, at least one meeting of Steering-cum-Monitoring Committee took place in each of the 14 districts. The frequencies of meetings for the third and second quarters were 12 and 9 respectively. SMC Meetings scheduled in the third week in some of the districts had to be postponed indefinitely in the wake of COVID-19 outbreak.  </t>
  </si>
  <si>
    <t xml:space="preserve">Note 2:- Inspections in the last quarter were somewhat affected due to COVID-19 outbreak. Of the total 12324 schools that were providing mid day meal in the State, oficials could inspect 11791 schools (95.7 %) as on 11.3.2020. Schools closed on 11.3.2020.    </t>
  </si>
  <si>
    <t>Alappuzha</t>
  </si>
  <si>
    <t>Wayanad</t>
  </si>
  <si>
    <t>Integrated Rural Training Centre                     ( a wing of Kerala Shastra Sahithya Parishad)</t>
  </si>
  <si>
    <t>Agreement signed.Training sessions started, but had to be stopped due to COVID-19 outbreak</t>
  </si>
  <si>
    <t>Note:- Social Audit of MDM in respect of the abovementioned districts will be completed and report submitted before 30.11.2020.</t>
  </si>
  <si>
    <t>The approximate expenditure is estimated at Rupees 11,10,175 , for which the agreement was signed with IRTC</t>
  </si>
  <si>
    <t>Manuals. handbooks, flipbooks, brochures and albums</t>
  </si>
  <si>
    <t xml:space="preserve">Poster campaign, Quiz Competitions, rallies, health &amp; Nutrition awarness camps, etc  </t>
  </si>
  <si>
    <t>promotional videos are being prepared by State Institute of Education &amp; Training (SIET)</t>
  </si>
  <si>
    <t>Contractual/Part time employee</t>
  </si>
  <si>
    <t>Additional Director of Public Instruction (Gen)</t>
  </si>
  <si>
    <t>KVK, Vellanad, Tvm</t>
  </si>
  <si>
    <t>KVK, Sadanandapuram, Kollam</t>
  </si>
  <si>
    <t>KVK, Thadiyoor, Pathanamthitta</t>
  </si>
  <si>
    <t>KVK, CPCRI Regional Station, Kayamkulam, Alleppey</t>
  </si>
  <si>
    <t>KVK, Regional Agricultural Research Station, Kumarakom, Kottayam</t>
  </si>
  <si>
    <t xml:space="preserve">KVK, Santhanpara,Idukki </t>
  </si>
  <si>
    <t>KVK, Njarakkal, Ernakulam</t>
  </si>
  <si>
    <t>KVK, Vellanikkara, Thrissur</t>
  </si>
  <si>
    <t>KVK, Pattambi, Palakkad</t>
  </si>
  <si>
    <t>KVK, Kelappaji College of Agriculture Engineering &amp; Technology, Tavanur, Malappuram</t>
  </si>
  <si>
    <t>KVK, Ambalavayal, Wayanad</t>
  </si>
  <si>
    <t>KVK, Panniyur, Taliparamba</t>
  </si>
  <si>
    <t>KVK, Kudlu.P.O, Kasargod</t>
  </si>
  <si>
    <t xml:space="preserve">One day </t>
  </si>
  <si>
    <t xml:space="preserve">Theory &amp; Practical Classes conducted; Uniform syllabus across all districts. Hands on training provided on cooking. Module included hygiene, cleanliness, nutrition, preservation of perishable &amp; non-perishable food articles, maintenance of cleanliness in kitchen and store units, procuring good quality food articles,safe storage of food items, food safety standards, etc. Awareness on MDMS was also included as a topic in the module  </t>
  </si>
  <si>
    <t xml:space="preserve">State Food Craft Institute </t>
  </si>
  <si>
    <t>Sweets, fruits, home-made snacks, additional side dishes along with MDM are supplied to all the children on important occasions and festivals</t>
  </si>
  <si>
    <t xml:space="preserve">Note:-1 - Data regarding full meal in lieu of MDM given in column No.4 represents the special meal given to children during the festival seasons sucha s Onam, Ramadan etc. The special meal consists of 14 to 15 additional nutritive side dishes and dessert items such as 'Kerala Payasam", etc. The average cost/value of one such meal is about 100 rupees.     </t>
  </si>
  <si>
    <t xml:space="preserve">Note:-2 - Data input in column No.11 pertains to the contributions received in the form of kitchen utensils, eating plates, steel glasses  for drinking water, water purifiers, refrigerators, mixer grinders, additional stoves, vegetable chopping boards, knives, disinfectants, washing soaps, hand wash, gloves, aprons, etc. Contributions are received from School PTA,  Community members, Charitable Organizations, Rotary Clubs, Residential Associations, Alumni Associations, etc. </t>
  </si>
  <si>
    <t xml:space="preserve">Note:- Schools in Kerala had to close down on 11.3.2020 owing to COVID-19 outbreak. A total of 15 working days were lost in the month of March,2020, the data of which was recorded in Columns 3,4 &amp; 5 above. The State could distribute food grains to about 47% of the children before the nationwide lockdown began with effect from 24th March,2020. The remaining 53 % students will be distributed their eligible quota of grains and all the 2627559 students will be provided with cooking cost once restrictions of lockdown are eased.  </t>
  </si>
  <si>
    <t xml:space="preserve">Note:- IFA tablets are supplied to students from Class VI to XII. The tablets are not supplied to Primary students </t>
  </si>
  <si>
    <t xml:space="preserve">Note:- State of Kerala is known for its famed communal harmony among various religions. There occurs no discrimination  in the name of caste, creed, religion, gender, social status, economic status, etc.  </t>
  </si>
  <si>
    <t>Yes</t>
  </si>
  <si>
    <t>telephone, e-mail, written complaints</t>
  </si>
  <si>
    <t>No</t>
  </si>
  <si>
    <t>Yes, 0471-23580548; 2324633</t>
  </si>
  <si>
    <t>yes</t>
  </si>
  <si>
    <t>Yes, supdtnma.dge@kerala.gov.in</t>
  </si>
  <si>
    <t>March, 2020</t>
  </si>
  <si>
    <t>Note:- Local body schools have been transformed into Government schools</t>
  </si>
  <si>
    <t xml:space="preserve">                                                                                                                                                                               Government/UT Administration of Kerala</t>
  </si>
  <si>
    <t>Budget Released till 31.03.2020</t>
  </si>
  <si>
    <t xml:space="preserve">Note:- Egg and Milk are provided to all the children in Primary and Upper Primary Classes. This is a State Specific Initiative, the expenses of which are borne by State Government. For students in primary classes, the cooking cost of Rs.8/- per child is inclusive of the cost of milk and egg. </t>
  </si>
  <si>
    <t>27.4.2019</t>
  </si>
  <si>
    <t>State / UT:KERALA</t>
  </si>
  <si>
    <t>Table: AT-2A : Releasing of Funds from State to Directorate / Authority / District / Block / School level during 2019-20</t>
  </si>
  <si>
    <t>For the period from 1.4.2019 to 31.3.2020</t>
  </si>
  <si>
    <t xml:space="preserve">                          Government/UT Administration of Kerala</t>
  </si>
  <si>
    <t>January, 2020</t>
  </si>
  <si>
    <t>February, 2020</t>
  </si>
  <si>
    <t>March,2020</t>
  </si>
  <si>
    <t>Table: AT-4: Enrolment vis-a-vis availed for MDM  (Primary, Classes I - V) during 2019-2020</t>
  </si>
  <si>
    <t>Expenditure Incurred   (in Rs)</t>
  </si>
  <si>
    <t>Office Attendant</t>
  </si>
  <si>
    <t>Data Entry Operator (daily wage basis)</t>
  </si>
  <si>
    <t>Driver (daily wage basis)</t>
  </si>
  <si>
    <t>Computor Programmer (one on contract basis and other on daily wage basis)</t>
  </si>
  <si>
    <t>Director of General Education (DGE &amp; SNO, MDM)</t>
  </si>
  <si>
    <t>Sr.Administrative Assistant (Mid Day Meal)-                                 Unit Head, O/o DGE</t>
  </si>
  <si>
    <t xml:space="preserve">Noon Feeding Supervisor ( in districts)  </t>
  </si>
  <si>
    <t>Assistant Educational Officer (sub-district Nodal Officer)</t>
  </si>
  <si>
    <t>Deputy Director of Education (District Nodal Officer)</t>
  </si>
  <si>
    <t xml:space="preserve">Zonal Coordinator (North/South) </t>
  </si>
  <si>
    <t>Noon Meal Officer (in sub-districts)</t>
  </si>
  <si>
    <t>Superintendent (in O/o DGE)</t>
  </si>
  <si>
    <t>Clerks (at State/District/sub-district levels)</t>
  </si>
  <si>
    <t>Wayanad, Ernakulam, Kottayam, Alappuzha &amp; Thiruvananthapuram</t>
  </si>
  <si>
    <t>issue is quality of foodgrains. Stands resolved</t>
  </si>
  <si>
    <t>food grains replaced by FCI and SupplyCo</t>
  </si>
  <si>
    <t>June 2019, January2020</t>
  </si>
  <si>
    <t>Wayanad, Thrissur, Kottayam, Kollam, Thiruvananthapuram</t>
  </si>
  <si>
    <t>July 2019, December2019, February 2020</t>
  </si>
  <si>
    <t>corrective actions taken by schools.</t>
  </si>
  <si>
    <t>all cases resolved</t>
  </si>
  <si>
    <t>July 2019, Otober 2019, November,2019 &amp; February,2020</t>
  </si>
  <si>
    <t>June,2019, November 2019 &amp; January, 2020</t>
  </si>
  <si>
    <t>Thiruvananthapuram, Kollam, Alappuzha, Ernakulam, Thrissur, Palakkad</t>
  </si>
  <si>
    <t>June 2019, December 2019, January 2020, February 2020, March, 2020</t>
  </si>
  <si>
    <t xml:space="preserve">Enquiry conducted in 11 cases. Report awaited from sub-district offices in 8 cases </t>
  </si>
  <si>
    <t xml:space="preserve">Liability fixed against HMs in 9 cases.  Two cases were based on false complaints and as such dismissed after enquiry </t>
  </si>
  <si>
    <t>Kollam, Alappuzha,  Kozhikkode</t>
  </si>
  <si>
    <t>Liability fixed against HMs in 12 cases</t>
  </si>
  <si>
    <t xml:space="preserve">Enquiry conducted, Eight cases pending for explanation from HMs and for hearing </t>
  </si>
  <si>
    <t>Kollam, Ernakulam, Thrissur</t>
  </si>
  <si>
    <t>February, 2020, March,2020</t>
  </si>
  <si>
    <t xml:space="preserve">Enquiry &amp; Hearing conducted in two cases. Report pending with sub-district offices in three cases.  </t>
  </si>
  <si>
    <t>Action  taken against  officials in one case  while it is yet to be finalized in the other</t>
  </si>
  <si>
    <t>Kollam, Kozhikkode, Thiruvananthapuram, Kasrgod, Kozhikkode, Pathanamthitta</t>
  </si>
  <si>
    <t>corrective actions taken by school authorities.</t>
  </si>
  <si>
    <t>Kannur, Kozhikkode, Thrissur</t>
  </si>
  <si>
    <t>matter is appointment and termination of cooks by school MDM Committees; Enquiry conducted, One case is pending with Hon'ble High Court while one is with SHRC</t>
  </si>
  <si>
    <t>termination approved in four cases. One case is  pending in Court and One in SHRC</t>
  </si>
  <si>
    <t>Palakkad</t>
  </si>
  <si>
    <t>October 2019, November 2019</t>
  </si>
  <si>
    <t>complaints resolved</t>
  </si>
  <si>
    <t>directions issued to the concerned officials and corrective action taken</t>
  </si>
  <si>
    <t>Palakkad, Pathanamthitta</t>
  </si>
  <si>
    <t>Kollam, Pathanamthitta, Kannur</t>
  </si>
  <si>
    <t>August, 2019, December 2019</t>
  </si>
  <si>
    <t>directions issued to the concerned sub-district level officials and corrective actions taken</t>
  </si>
  <si>
    <t>All the 94 complaints attended</t>
  </si>
  <si>
    <t xml:space="preserve"> 73 cases closed, 21 cases pending for final action</t>
  </si>
  <si>
    <t>During 01.04.19 to 31.03.2020</t>
  </si>
  <si>
    <t xml:space="preserve">          Government/UT Administration of Kerala ________</t>
  </si>
  <si>
    <t>During 01.04.2019 to 31.03.2020</t>
  </si>
  <si>
    <t xml:space="preserve"> Government/UT Administration of Kerala</t>
  </si>
  <si>
    <t>KERALA</t>
  </si>
  <si>
    <t>Government of Kerala</t>
  </si>
  <si>
    <t xml:space="preserve">                                                                                                                                                                                                                      Secretary of the Nodal Department </t>
  </si>
  <si>
    <t>Government/UT Administration of Kerala</t>
  </si>
  <si>
    <t>Government/UT Administration ofKerala</t>
  </si>
  <si>
    <t>Table: AT-7A: Utilisation of Cooking Cost (Upper Primary Classes VI - VIII) during 2019-2020</t>
  </si>
  <si>
    <t>STATE/UT : KERALA</t>
  </si>
  <si>
    <t>Secretary of the Nodal department</t>
  </si>
  <si>
    <t>Government of kerala</t>
  </si>
  <si>
    <r>
      <t xml:space="preserve">State/UT: </t>
    </r>
    <r>
      <rPr>
        <b/>
        <u/>
        <sz val="10"/>
        <rFont val="Arial"/>
        <family val="2"/>
      </rPr>
      <t>Kerala</t>
    </r>
  </si>
  <si>
    <t>State/UT : KERALA</t>
  </si>
  <si>
    <t>(As on 31.03.2020</t>
  </si>
  <si>
    <t>(As on 31.03.2020)</t>
  </si>
  <si>
    <t>As on 31.03.2020</t>
  </si>
  <si>
    <t xml:space="preserve">State / UT: KERALA </t>
  </si>
  <si>
    <t xml:space="preserve">                                                                                                                                                                            Secretary of the Nodal Department </t>
  </si>
  <si>
    <t xml:space="preserve">                                                                                                                                                                                                      Government/UT Administration of Kerala</t>
  </si>
  <si>
    <t xml:space="preserve">                                                                         Secretary of the Nodal Department </t>
  </si>
  <si>
    <t xml:space="preserve">                                                                                                     Government/UT Administration of Kerala</t>
  </si>
  <si>
    <t xml:space="preserve">                                                                                     Secretary of the Nodal Department </t>
  </si>
  <si>
    <t xml:space="preserve">                                                                                    Government/UT Administration of Kerala</t>
  </si>
  <si>
    <t>State of KERALA</t>
  </si>
  <si>
    <t>MDM-Proposals for 2020-21</t>
  </si>
  <si>
    <t xml:space="preserve"> Government/UT Administration of  Kerala</t>
  </si>
  <si>
    <t>State/UT:- KERALA</t>
  </si>
  <si>
    <t>CEPCI Laboratory &amp; Research Institute,                                                       Mundakkal, Kollam District ( A GOI Undertaking)</t>
  </si>
  <si>
    <t xml:space="preserve">presence of E.Coli   </t>
  </si>
  <si>
    <t>Date:23.05.2020</t>
  </si>
  <si>
    <t>23.05.2020</t>
  </si>
  <si>
    <t>Sd/-</t>
  </si>
  <si>
    <t xml:space="preserve">                         Sd/-</t>
  </si>
  <si>
    <t xml:space="preserve">                              Sd/-</t>
  </si>
  <si>
    <t xml:space="preserve">                                                                                                                                                                                                                                 Sd/-</t>
  </si>
  <si>
    <t xml:space="preserve">                                                                                                                                                                                                                             Sd/-</t>
  </si>
  <si>
    <r>
      <t xml:space="preserve">Foot Note:-15 school working days were lost in the month of March, 2020 owing to COVID-19 outbreak. As part of FSA, raw Foodgrains for those days are being distributed to children. 2225.54 MT food grains will be utilized for this purpose. Hence, the closing balance in Column No.7 above will be reduced to </t>
    </r>
    <r>
      <rPr>
        <b/>
        <sz val="12"/>
        <rFont val="Arial"/>
        <family val="2"/>
      </rPr>
      <t>3644.04 MT</t>
    </r>
    <r>
      <rPr>
        <b/>
        <sz val="10"/>
        <rFont val="Arial"/>
        <family val="2"/>
      </rPr>
      <t xml:space="preserve">, once that distribution is over </t>
    </r>
  </si>
  <si>
    <r>
      <t xml:space="preserve">Foot Note:-15 school working days were lost in the month of March, 2020 owing to COVID-19 outbreak. As part of FSA, raw Foodgrains for those days are being distributed to children. 2456.45 MT food grains will be utilized for this purpose. Hence, the closing balance in Column No.7 above will be reduced to  </t>
    </r>
    <r>
      <rPr>
        <b/>
        <sz val="14"/>
        <rFont val="Arial"/>
        <family val="2"/>
      </rPr>
      <t xml:space="preserve">52.72 MT </t>
    </r>
    <r>
      <rPr>
        <b/>
        <sz val="10"/>
        <rFont val="Arial"/>
        <family val="2"/>
      </rPr>
      <t xml:space="preserve">once that distribution is completed.  </t>
    </r>
  </si>
  <si>
    <t xml:space="preserve">                                                                                                                                                                                                                            Sd/-</t>
  </si>
  <si>
    <t xml:space="preserve">                                                                                                                                                                                                                        Sd/-</t>
  </si>
  <si>
    <t>STATE/UT: KERALA</t>
  </si>
  <si>
    <t>Date:-23.05.2020</t>
  </si>
  <si>
    <t>Date:23.5.2020</t>
  </si>
  <si>
    <t>Date: 23.05.2020</t>
  </si>
  <si>
    <t xml:space="preserve">Note:- Data regarding the budget provision comprises only the provision under various Plan Heads. 53100 lakh rupees  was earmarked under various Plan Heads under the recurring category for the year 2019-20 and released to the Nodal department on treasury allotment basis.   </t>
  </si>
  <si>
    <t>Date: 23.5.2020</t>
  </si>
  <si>
    <t xml:space="preserve">                                                                       Sd/-</t>
  </si>
  <si>
    <t xml:space="preserve">                                                                                     Sd/-</t>
  </si>
  <si>
    <t xml:space="preserve">Foot Note:- State Budget Provision for recurring component for 2020-21 is 52600 lakh rupees. Provision for non-recurring component is 13766.69 lakh rupees as 7330.40 lakh rupees was released previous year. </t>
  </si>
  <si>
    <t xml:space="preserve">Foot Note 1:- State budget provision is inclusive of the expected central assistance. Administrative sanction to utilize the entire budget provision is accorded to Director of General Education at the opening of the academic year. DGE, in turn, allots the funds to the district nodal officers (deputy directors of 14 districts) who in turn allot the funds to  block  and school levels. State directly makes the payment towards transportation charges and retains a portion of MME FUND. District Nodal Officers allot funds to sub-district level offices (block level offices) and schools. Funds for meeting the expenses of cost of rice and a portion of MME Fund are retained at the district level. Payment to FCI is effected at the district level. Funds required for disbursing CCH honorarium and a portion of MME are allotted to block level officers from the district level  who then disburse the honorarium to the respective bank accounts of CCH after getting the allotted amount passed from respective treasuries. Cooking cost and MME fund for school level expenses are allotted to HM's via treasury allotment system from the district level.  </t>
  </si>
  <si>
    <t xml:space="preserve">Foot Note:- Out of the State mandatory share of 8438.83 lakh rupees earmarked for the construction of 3031 kitchen sheds, 7330.40 lakh rupees was released as initial instalment. Due to technical reasons for getting the required permit from LSG institutions and other proceduaral issues coupled with the severe floods that ravaged almost all the districts in the State during August-September, 2019, construction work for all the 3031 kitchen sheds could be started only in November,2019. The work was expected to be completed before 31.3.2020, but was temporarily stopped in the first week of March due to COVID-19 pandemic. The pending funds that include central share of 12658.26 lakh rupees will be released soon after assessing the quantum of work completed. </t>
  </si>
  <si>
    <r>
      <t xml:space="preserve">Foot Note 2:- </t>
    </r>
    <r>
      <rPr>
        <sz val="10"/>
        <rFont val="Arial"/>
        <family val="2"/>
      </rPr>
      <t>CEPCI Laboratory &amp; Research Institute is an initiative of Cashew Export Promotion Council of India, an agency established and funded by Government of India. It functions under the administrative  jurisdiction of the Department of Commerce, GOI. CEPCI Laboratory &amp; Research Institute started functioning in the year 1997 and is headquartred at Cashew Bhavan, Mundakkal in Kollam District. It is a ISO/IEC 17025:2005 certified institution. It is recognized by Bureau of Indian Standards (BIS) for the testing of packaged drinking water as per IS 14543:2004 certification</t>
    </r>
    <r>
      <rPr>
        <b/>
        <sz val="10"/>
        <rFont val="Arial"/>
        <family val="2"/>
      </rPr>
      <t xml:space="preserve">.   </t>
    </r>
  </si>
  <si>
    <r>
      <t>Foot Note 1:-</t>
    </r>
    <r>
      <rPr>
        <sz val="10"/>
        <rFont val="Arial"/>
        <family val="2"/>
      </rPr>
      <t xml:space="preserve"> During the year, 2019-20, food samples were collected from 7186 schools out of the 12324 schools and tested for microbiological parameters at CEPCI Laboratory &amp; Research Centre. Same number of water samples was also collected for testing along with the food samples. Seven food samples out of the 7186 samples tested did not meet the norms. The issue was with the water supply system in all these 7 cases. Schools, from where these food samples were collected depend on well water for drinking and cooking purposes. The water samples from these schools when tested contained the presence of the bacteria, E.Coli . The water system was found to be contaminated. The wells were cleaned under the supervison of school PTAs as per the guidelines given by CEPCI Laboratory. Water samples from these seven schools will  be collected on a priority basis before the opening of schools in order to ensure it is safe to be used for drinking and cooking purposes. </t>
    </r>
  </si>
  <si>
    <t xml:space="preserve">Foot Note 2:- During the previous year,  7217 schools had kitchen gardens. However due to water scarcity experienced in certain parts of Kerala, the number was reduced to 6525 this year.  Nutrition Gardens are set up in schools by School PTA, SMC and Eco Clubs. Schools receive financial assistance from State Agricultural Department and from LSG institutions to set up nutrition gardens. Even PTA funds are being utilized . Though State Government proposed for flexi funds in AWP&amp;B 2019-20 for setting up kitchen garedens in 5124 schools and for maintaining the existing ones at 7217 schools @ Rs.5000 per school in 60:40 fund sharing ratio, the proposal could not be proceeded with as the State was reeling under finacial crisis during the previous year. </t>
  </si>
  <si>
    <t xml:space="preserve">Foot Note 1:- State proposes to set up SNGs in a total 9025 schools during 2020-21. This number comprises of the 6525 existing schools and 2500 schools where SNGs are to be set up for the first time.   </t>
  </si>
</sst>
</file>

<file path=xl/styles.xml><?xml version="1.0" encoding="utf-8"?>
<styleSheet xmlns="http://schemas.openxmlformats.org/spreadsheetml/2006/main">
  <numFmts count="1">
    <numFmt numFmtId="164" formatCode="[$-14009]dd/mm/yyyy;@"/>
  </numFmts>
  <fonts count="9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sz val="14"/>
      <color indexed="8"/>
      <name val="Arial"/>
      <family val="2"/>
    </font>
    <font>
      <b/>
      <sz val="10"/>
      <color indexed="8"/>
      <name val="Calibri"/>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sz val="36"/>
      <name val="Arial"/>
      <family val="2"/>
    </font>
    <font>
      <sz val="28"/>
      <name val="Arial"/>
      <family val="2"/>
    </font>
    <font>
      <b/>
      <sz val="14"/>
      <color indexed="8"/>
      <name val="Arial"/>
      <family val="2"/>
    </font>
    <font>
      <b/>
      <i/>
      <sz val="10"/>
      <color indexed="8"/>
      <name val="Calibri"/>
      <family val="2"/>
    </font>
    <font>
      <i/>
      <sz val="10"/>
      <name val="Trebuchet MS"/>
      <family val="2"/>
    </font>
    <font>
      <b/>
      <sz val="8"/>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sz val="10"/>
      <color theme="1"/>
      <name val="Cambria"/>
      <family val="1"/>
      <scheme val="major"/>
    </font>
    <font>
      <b/>
      <i/>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rgb="FFFF0000"/>
      <name val="Arial"/>
      <family val="2"/>
    </font>
    <font>
      <sz val="11"/>
      <color theme="1"/>
      <name val="Arial"/>
      <family val="2"/>
    </font>
    <font>
      <b/>
      <sz val="10"/>
      <color theme="1"/>
      <name val="Arial"/>
      <family val="2"/>
    </font>
    <font>
      <u/>
      <sz val="10"/>
      <color theme="10"/>
      <name val="Arial"/>
      <family val="2"/>
    </font>
    <font>
      <b/>
      <sz val="10"/>
      <name val="Calibri"/>
      <family val="2"/>
    </font>
    <font>
      <sz val="12"/>
      <name val="Trebuchet MS"/>
      <family val="2"/>
    </font>
    <font>
      <sz val="12"/>
      <color theme="1"/>
      <name val="Calibri"/>
      <family val="2"/>
      <scheme val="minor"/>
    </font>
    <font>
      <u/>
      <sz val="11"/>
      <name val="Arial"/>
      <family val="2"/>
    </font>
    <font>
      <i/>
      <sz val="11"/>
      <name val="Trebuchet MS"/>
      <family val="2"/>
    </font>
    <font>
      <i/>
      <sz val="12"/>
      <name val="Trebuchet MS"/>
      <family val="2"/>
    </font>
    <font>
      <sz val="11"/>
      <color rgb="FF000000"/>
      <name val="Arial"/>
      <family val="2"/>
    </font>
    <font>
      <b/>
      <sz val="11"/>
      <color theme="1"/>
      <name val="Arial"/>
      <family val="2"/>
    </font>
    <font>
      <b/>
      <sz val="13"/>
      <name val="Arial"/>
      <family val="2"/>
    </font>
    <font>
      <sz val="12"/>
      <color indexed="8"/>
      <name val="Calibri"/>
      <family val="2"/>
    </font>
    <font>
      <sz val="12"/>
      <color indexed="8"/>
      <name val="Arial"/>
      <family val="2"/>
    </font>
    <font>
      <b/>
      <sz val="12"/>
      <color indexed="8"/>
      <name val="Calibri"/>
      <family val="2"/>
    </font>
    <font>
      <sz val="12"/>
      <color theme="1"/>
      <name val="Arial"/>
      <family val="2"/>
    </font>
    <font>
      <b/>
      <sz val="12"/>
      <color theme="1"/>
      <name val="Arial"/>
      <family val="2"/>
    </font>
    <font>
      <b/>
      <sz val="13"/>
      <color theme="1"/>
      <name val="Arial"/>
      <family val="2"/>
    </font>
    <font>
      <sz val="14"/>
      <name val="Arial"/>
      <family val="2"/>
    </font>
    <font>
      <b/>
      <i/>
      <u/>
      <sz val="11"/>
      <name val="Arial"/>
      <family val="2"/>
    </font>
    <font>
      <sz val="10"/>
      <color theme="1"/>
      <name val="Calibri"/>
      <family val="2"/>
      <scheme val="minor"/>
    </font>
    <font>
      <sz val="20"/>
      <name val="Arial"/>
      <family val="2"/>
    </font>
    <font>
      <sz val="11"/>
      <color rgb="FF000000"/>
      <name val="Calibri"/>
      <family val="2"/>
    </font>
    <font>
      <sz val="10"/>
      <color theme="1"/>
      <name val="Arial"/>
      <family val="2"/>
    </font>
    <font>
      <sz val="11"/>
      <color theme="1"/>
      <name val="Cambria"/>
      <family val="1"/>
      <scheme val="major"/>
    </font>
    <font>
      <sz val="11"/>
      <name val="Trebuchet MS"/>
      <family val="2"/>
    </font>
    <font>
      <b/>
      <i/>
      <sz val="11"/>
      <name val="Trebuchet MS"/>
      <family val="2"/>
    </font>
    <font>
      <b/>
      <u/>
      <sz val="14"/>
      <name val="Arial"/>
      <family val="2"/>
    </font>
    <font>
      <i/>
      <sz val="11"/>
      <color indexed="8"/>
      <name val="Calibri"/>
      <family val="2"/>
    </font>
    <font>
      <sz val="11"/>
      <color indexed="8"/>
      <name val="Cambria"/>
      <family val="1"/>
    </font>
    <font>
      <b/>
      <sz val="13"/>
      <color indexed="8"/>
      <name val="Calibri"/>
      <family val="2"/>
    </font>
    <font>
      <b/>
      <sz val="13"/>
      <color indexed="8"/>
      <name val="Arial"/>
      <family val="2"/>
    </font>
    <font>
      <b/>
      <sz val="13"/>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style="thin">
        <color rgb="FF000000"/>
      </right>
      <top/>
      <bottom style="thin">
        <color rgb="FF000000"/>
      </bottom>
      <diagonal/>
    </border>
  </borders>
  <cellStyleXfs count="19">
    <xf numFmtId="0" fontId="0" fillId="0" borderId="0"/>
    <xf numFmtId="0" fontId="49" fillId="0" borderId="0"/>
    <xf numFmtId="0" fontId="49" fillId="0" borderId="0"/>
    <xf numFmtId="0" fontId="10" fillId="0" borderId="0"/>
    <xf numFmtId="0" fontId="10" fillId="0" borderId="0"/>
    <xf numFmtId="0" fontId="10" fillId="0" borderId="0"/>
    <xf numFmtId="0" fontId="64" fillId="0" borderId="0" applyNumberFormat="0" applyFill="0" applyBorder="0" applyAlignment="0" applyProtection="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1161">
    <xf numFmtId="0" fontId="0" fillId="0" borderId="0" xfId="0"/>
    <xf numFmtId="0" fontId="5" fillId="0" borderId="0" xfId="0" applyFont="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xf>
    <xf numFmtId="0" fontId="5" fillId="0" borderId="3" xfId="0" applyFont="1" applyBorder="1" applyAlignment="1">
      <alignment horizontal="center" vertical="top" wrapText="1"/>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0" xfId="0" applyFill="1" applyBorder="1" applyAlignment="1">
      <alignment horizontal="left"/>
    </xf>
    <xf numFmtId="0" fontId="5" fillId="0" borderId="0" xfId="0" applyFont="1" applyBorder="1" applyAlignment="1">
      <alignment horizontal="center"/>
    </xf>
    <xf numFmtId="0" fontId="0" fillId="0" borderId="0" xfId="0" applyBorder="1"/>
    <xf numFmtId="0" fontId="9" fillId="0" borderId="0" xfId="0" applyFont="1"/>
    <xf numFmtId="0" fontId="5" fillId="0" borderId="0" xfId="0" applyFont="1"/>
    <xf numFmtId="0" fontId="10" fillId="0" borderId="0" xfId="0" applyFont="1"/>
    <xf numFmtId="0" fontId="5" fillId="0" borderId="0" xfId="0" applyFont="1" applyBorder="1" applyAlignment="1">
      <alignment horizontal="right"/>
    </xf>
    <xf numFmtId="0" fontId="10" fillId="0" borderId="2" xfId="0" applyFont="1" applyBorder="1" applyAlignment="1">
      <alignment horizontal="center"/>
    </xf>
    <xf numFmtId="0" fontId="10" fillId="0" borderId="2" xfId="0" applyFont="1" applyBorder="1"/>
    <xf numFmtId="0" fontId="10" fillId="0" borderId="0" xfId="0" applyFont="1" applyFill="1" applyBorder="1" applyAlignment="1">
      <alignment horizontal="left"/>
    </xf>
    <xf numFmtId="0" fontId="10" fillId="0" borderId="0" xfId="0" applyFont="1" applyBorder="1"/>
    <xf numFmtId="0" fontId="12" fillId="0" borderId="0" xfId="0" applyFont="1" applyAlignment="1">
      <alignment horizontal="center"/>
    </xf>
    <xf numFmtId="0" fontId="12" fillId="0" borderId="0" xfId="0" applyFont="1" applyBorder="1" applyAlignment="1">
      <alignment horizontal="center"/>
    </xf>
    <xf numFmtId="0" fontId="10" fillId="0" borderId="0" xfId="0" applyFont="1" applyBorder="1" applyAlignment="1">
      <alignment horizontal="left"/>
    </xf>
    <xf numFmtId="0" fontId="5" fillId="0" borderId="6"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2" xfId="0" applyFont="1" applyBorder="1"/>
    <xf numFmtId="0" fontId="5" fillId="0" borderId="0" xfId="0" applyFont="1" applyBorder="1"/>
    <xf numFmtId="0" fontId="5" fillId="0" borderId="0" xfId="0" applyFont="1" applyAlignment="1">
      <alignment horizontal="left"/>
    </xf>
    <xf numFmtId="0" fontId="5" fillId="0" borderId="0" xfId="0" applyFont="1" applyAlignment="1">
      <alignment horizontal="right"/>
    </xf>
    <xf numFmtId="0" fontId="5" fillId="0" borderId="1" xfId="0" applyFont="1" applyFill="1" applyBorder="1" applyAlignment="1">
      <alignment horizontal="center" vertical="top" wrapText="1"/>
    </xf>
    <xf numFmtId="0" fontId="10" fillId="0" borderId="0" xfId="0" applyFont="1" applyBorder="1" applyAlignment="1">
      <alignment vertical="top"/>
    </xf>
    <xf numFmtId="0" fontId="5" fillId="0" borderId="0" xfId="0" applyFont="1" applyAlignment="1"/>
    <xf numFmtId="0" fontId="10" fillId="0" borderId="0" xfId="0" applyFont="1" applyAlignment="1">
      <alignment vertical="top" wrapText="1"/>
    </xf>
    <xf numFmtId="0" fontId="10" fillId="0" borderId="2" xfId="0" applyFont="1" applyBorder="1" applyAlignment="1">
      <alignment vertical="top" wrapText="1"/>
    </xf>
    <xf numFmtId="0" fontId="5" fillId="0" borderId="2" xfId="0" applyFont="1" applyBorder="1" applyAlignment="1">
      <alignment vertical="top" wrapText="1"/>
    </xf>
    <xf numFmtId="0" fontId="9" fillId="0" borderId="0" xfId="0" applyFont="1" applyAlignment="1">
      <alignment horizontal="center"/>
    </xf>
    <xf numFmtId="0" fontId="6" fillId="0" borderId="0" xfId="0" applyFont="1" applyAlignment="1">
      <alignment horizontal="right"/>
    </xf>
    <xf numFmtId="0" fontId="10" fillId="0" borderId="0" xfId="0" applyFont="1" applyBorder="1" applyAlignment="1">
      <alignment horizontal="left" wrapText="1"/>
    </xf>
    <xf numFmtId="0" fontId="6" fillId="0" borderId="0" xfId="0" applyFont="1" applyAlignment="1"/>
    <xf numFmtId="0" fontId="14" fillId="0" borderId="0" xfId="0" applyFont="1" applyAlignment="1"/>
    <xf numFmtId="0" fontId="15" fillId="0" borderId="0" xfId="0" applyFont="1" applyAlignment="1"/>
    <xf numFmtId="0" fontId="8" fillId="0" borderId="0" xfId="0" applyFont="1" applyAlignment="1">
      <alignment horizontal="center" wrapText="1"/>
    </xf>
    <xf numFmtId="0" fontId="8" fillId="0" borderId="0" xfId="0" applyFont="1" applyAlignment="1">
      <alignment horizontal="center"/>
    </xf>
    <xf numFmtId="0" fontId="16" fillId="0" borderId="0" xfId="0" applyFont="1"/>
    <xf numFmtId="0" fontId="18" fillId="0" borderId="2" xfId="0" applyFont="1" applyBorder="1" applyAlignment="1">
      <alignment horizontal="center"/>
    </xf>
    <xf numFmtId="0" fontId="18" fillId="0" borderId="2" xfId="0" applyFont="1" applyBorder="1" applyAlignment="1">
      <alignment horizontal="center" vertical="top" wrapText="1"/>
    </xf>
    <xf numFmtId="0" fontId="16" fillId="0" borderId="2" xfId="0" applyFont="1" applyBorder="1"/>
    <xf numFmtId="0" fontId="16" fillId="0" borderId="2" xfId="0" applyFont="1" applyBorder="1" applyAlignment="1">
      <alignment horizontal="center"/>
    </xf>
    <xf numFmtId="0" fontId="18" fillId="0" borderId="0" xfId="0" applyFont="1"/>
    <xf numFmtId="0" fontId="16" fillId="0" borderId="0" xfId="0" applyFont="1" applyBorder="1"/>
    <xf numFmtId="0" fontId="16" fillId="0" borderId="0" xfId="0" applyFont="1" applyAlignment="1">
      <alignment horizontal="center" vertical="top" wrapText="1"/>
    </xf>
    <xf numFmtId="0" fontId="16" fillId="0" borderId="0" xfId="0" applyFont="1" applyAlignment="1">
      <alignment vertical="top" wrapText="1"/>
    </xf>
    <xf numFmtId="0" fontId="16" fillId="0" borderId="2" xfId="0" applyFont="1" applyBorder="1" applyAlignment="1">
      <alignment horizontal="center" vertical="top" wrapText="1"/>
    </xf>
    <xf numFmtId="0" fontId="16" fillId="0" borderId="2" xfId="0" applyFont="1" applyBorder="1" applyAlignment="1">
      <alignment vertical="top" wrapText="1"/>
    </xf>
    <xf numFmtId="0" fontId="18" fillId="0" borderId="2" xfId="0" applyFont="1" applyBorder="1" applyAlignment="1">
      <alignment vertical="top" wrapText="1"/>
    </xf>
    <xf numFmtId="0" fontId="16" fillId="0" borderId="0" xfId="0" applyFont="1" applyBorder="1" applyAlignment="1">
      <alignment vertical="top" wrapText="1"/>
    </xf>
    <xf numFmtId="0" fontId="18" fillId="0" borderId="0" xfId="0" applyFont="1" applyFill="1" applyBorder="1" applyAlignment="1">
      <alignment vertical="top" wrapText="1"/>
    </xf>
    <xf numFmtId="0" fontId="16" fillId="0" borderId="0" xfId="0" applyFont="1" applyBorder="1" applyAlignment="1">
      <alignment horizontal="center" vertical="top" wrapText="1"/>
    </xf>
    <xf numFmtId="0" fontId="19" fillId="0" borderId="0" xfId="0" applyFont="1" applyAlignment="1">
      <alignment horizontal="center" vertical="top" wrapText="1"/>
    </xf>
    <xf numFmtId="0" fontId="13" fillId="0" borderId="2" xfId="0" applyFont="1" applyBorder="1" applyAlignment="1">
      <alignment horizontal="center" vertical="top" wrapText="1"/>
    </xf>
    <xf numFmtId="0" fontId="13" fillId="0" borderId="0" xfId="0" applyFont="1"/>
    <xf numFmtId="0" fontId="20" fillId="0" borderId="2" xfId="0" applyFont="1" applyBorder="1" applyAlignment="1">
      <alignment horizontal="center" vertical="top" wrapText="1"/>
    </xf>
    <xf numFmtId="0" fontId="20" fillId="0" borderId="2" xfId="0" applyFont="1" applyBorder="1" applyAlignment="1">
      <alignment horizontal="center" vertical="top"/>
    </xf>
    <xf numFmtId="0" fontId="5" fillId="0" borderId="2" xfId="0" applyFont="1" applyBorder="1" applyAlignment="1">
      <alignment horizontal="center" vertical="top"/>
    </xf>
    <xf numFmtId="0" fontId="20" fillId="0" borderId="0" xfId="0" applyFont="1"/>
    <xf numFmtId="0" fontId="20" fillId="0" borderId="2" xfId="0" quotePrefix="1" applyFont="1" applyBorder="1" applyAlignment="1">
      <alignment horizontal="center" vertical="top" wrapText="1"/>
    </xf>
    <xf numFmtId="0" fontId="18" fillId="0" borderId="2" xfId="0" applyFont="1" applyBorder="1" applyAlignment="1">
      <alignment horizontal="center" wrapText="1"/>
    </xf>
    <xf numFmtId="0" fontId="10" fillId="0" borderId="0" xfId="0" quotePrefix="1" applyFont="1" applyBorder="1" applyAlignment="1">
      <alignment horizontal="center"/>
    </xf>
    <xf numFmtId="0" fontId="22" fillId="0" borderId="0" xfId="1" applyFont="1"/>
    <xf numFmtId="0" fontId="23" fillId="0" borderId="2" xfId="1" applyFont="1" applyBorder="1" applyAlignment="1">
      <alignment horizontal="center" vertical="top" wrapText="1"/>
    </xf>
    <xf numFmtId="0" fontId="49" fillId="0" borderId="0" xfId="1"/>
    <xf numFmtId="0" fontId="49" fillId="0" borderId="0" xfId="1" applyAlignment="1">
      <alignment horizontal="left"/>
    </xf>
    <xf numFmtId="0" fontId="24" fillId="0" borderId="0" xfId="1" applyFont="1" applyAlignment="1">
      <alignment horizontal="left"/>
    </xf>
    <xf numFmtId="0" fontId="49" fillId="0" borderId="7" xfId="1" applyBorder="1" applyAlignment="1">
      <alignment horizontal="center"/>
    </xf>
    <xf numFmtId="0" fontId="21" fillId="0" borderId="0" xfId="1" applyFont="1"/>
    <xf numFmtId="0" fontId="21" fillId="0" borderId="0" xfId="1" applyFont="1" applyAlignment="1">
      <alignment horizontal="center"/>
    </xf>
    <xf numFmtId="0" fontId="49" fillId="0" borderId="2" xfId="1" applyBorder="1"/>
    <xf numFmtId="0" fontId="49" fillId="0" borderId="0" xfId="1" applyBorder="1"/>
    <xf numFmtId="0" fontId="5" fillId="0" borderId="0" xfId="0" applyFont="1" applyAlignment="1">
      <alignment vertical="top" wrapText="1"/>
    </xf>
    <xf numFmtId="0" fontId="25" fillId="0" borderId="3" xfId="1" applyFont="1" applyBorder="1" applyAlignment="1">
      <alignment horizontal="center" vertical="top" wrapText="1"/>
    </xf>
    <xf numFmtId="0" fontId="25" fillId="0" borderId="2" xfId="1" applyFont="1" applyBorder="1" applyAlignment="1">
      <alignment horizontal="center" vertical="top" wrapText="1"/>
    </xf>
    <xf numFmtId="0" fontId="21" fillId="0" borderId="0" xfId="1" applyFont="1" applyBorder="1" applyAlignment="1">
      <alignment horizontal="left"/>
    </xf>
    <xf numFmtId="0" fontId="10" fillId="0" borderId="0" xfId="3"/>
    <xf numFmtId="0" fontId="8" fillId="0" borderId="0" xfId="3" applyFont="1" applyAlignment="1">
      <alignment horizontal="center"/>
    </xf>
    <xf numFmtId="0" fontId="7" fillId="0" borderId="0" xfId="3" applyFont="1"/>
    <xf numFmtId="0" fontId="5" fillId="0" borderId="2" xfId="3" applyFont="1" applyBorder="1" applyAlignment="1">
      <alignment horizontal="center" vertical="top" wrapText="1"/>
    </xf>
    <xf numFmtId="0" fontId="5" fillId="0" borderId="4" xfId="3" applyFont="1" applyBorder="1" applyAlignment="1">
      <alignment horizontal="center" vertical="top" wrapText="1"/>
    </xf>
    <xf numFmtId="0" fontId="10" fillId="0" borderId="0" xfId="3" applyFill="1" applyBorder="1" applyAlignment="1">
      <alignment horizontal="left"/>
    </xf>
    <xf numFmtId="0" fontId="5" fillId="0" borderId="0" xfId="3" applyFont="1" applyBorder="1" applyAlignment="1">
      <alignment horizontal="center"/>
    </xf>
    <xf numFmtId="0" fontId="10" fillId="0" borderId="0" xfId="3" applyBorder="1"/>
    <xf numFmtId="0" fontId="9" fillId="0" borderId="0" xfId="3" applyFont="1"/>
    <xf numFmtId="0" fontId="5" fillId="0" borderId="0" xfId="3" applyFont="1"/>
    <xf numFmtId="0" fontId="6" fillId="0" borderId="0" xfId="3" applyFont="1" applyAlignment="1"/>
    <xf numFmtId="0" fontId="20" fillId="0" borderId="7" xfId="0" applyFont="1" applyBorder="1" applyAlignment="1"/>
    <xf numFmtId="0" fontId="5" fillId="0" borderId="6" xfId="0" applyFont="1" applyBorder="1" applyAlignment="1">
      <alignment horizontal="center" vertical="top" wrapText="1"/>
    </xf>
    <xf numFmtId="0" fontId="0" fillId="0" borderId="0" xfId="0" applyAlignment="1">
      <alignment horizontal="left"/>
    </xf>
    <xf numFmtId="0" fontId="6" fillId="0" borderId="0" xfId="0" applyFont="1" applyAlignment="1">
      <alignment horizontal="center"/>
    </xf>
    <xf numFmtId="0" fontId="5" fillId="0" borderId="9" xfId="0" applyFont="1" applyFill="1" applyBorder="1" applyAlignment="1">
      <alignment horizontal="center" vertical="top" wrapText="1"/>
    </xf>
    <xf numFmtId="0" fontId="10" fillId="0" borderId="2" xfId="0" applyFont="1" applyBorder="1" applyAlignment="1">
      <alignment horizontal="center" vertical="center" wrapText="1"/>
    </xf>
    <xf numFmtId="0" fontId="9" fillId="0" borderId="0" xfId="0" applyFont="1" applyAlignment="1"/>
    <xf numFmtId="0" fontId="22" fillId="0" borderId="2" xfId="1" applyFont="1" applyBorder="1"/>
    <xf numFmtId="0" fontId="22" fillId="0" borderId="0" xfId="1" applyFont="1" applyBorder="1"/>
    <xf numFmtId="0" fontId="5" fillId="0" borderId="10" xfId="0" applyFont="1" applyFill="1" applyBorder="1" applyAlignment="1">
      <alignment horizontal="center" vertical="top" wrapText="1"/>
    </xf>
    <xf numFmtId="0" fontId="20" fillId="0" borderId="0" xfId="0" applyFont="1" applyBorder="1" applyAlignment="1"/>
    <xf numFmtId="0" fontId="8" fillId="0" borderId="0" xfId="0" applyFont="1" applyAlignment="1"/>
    <xf numFmtId="0" fontId="13" fillId="0" borderId="0" xfId="0" applyFont="1" applyBorder="1"/>
    <xf numFmtId="0" fontId="27" fillId="0" borderId="0" xfId="1" applyFont="1"/>
    <xf numFmtId="0" fontId="16" fillId="0" borderId="0" xfId="0" applyFont="1" applyBorder="1" applyAlignment="1"/>
    <xf numFmtId="0" fontId="5" fillId="0" borderId="0" xfId="0" applyFont="1" applyBorder="1" applyAlignment="1">
      <alignment horizontal="center" vertical="top"/>
    </xf>
    <xf numFmtId="0" fontId="5" fillId="0" borderId="0" xfId="0" applyFont="1" applyBorder="1" applyAlignment="1">
      <alignment horizontal="center" vertical="top" wrapText="1"/>
    </xf>
    <xf numFmtId="0" fontId="5" fillId="0" borderId="0" xfId="3" applyFont="1" applyBorder="1"/>
    <xf numFmtId="0" fontId="21" fillId="0" borderId="0" xfId="1" applyFont="1" applyBorder="1" applyAlignment="1">
      <alignment horizontal="center"/>
    </xf>
    <xf numFmtId="0" fontId="9" fillId="0" borderId="0" xfId="0" applyFont="1" applyBorder="1"/>
    <xf numFmtId="0" fontId="23" fillId="0" borderId="3" xfId="1" applyFont="1" applyBorder="1" applyAlignment="1">
      <alignment horizontal="center" vertical="top" wrapText="1"/>
    </xf>
    <xf numFmtId="0" fontId="9" fillId="0" borderId="2" xfId="0" applyFont="1" applyBorder="1"/>
    <xf numFmtId="0" fontId="5" fillId="0" borderId="0" xfId="0" applyFont="1" applyAlignment="1">
      <alignment horizontal="center" vertical="top" wrapText="1"/>
    </xf>
    <xf numFmtId="0" fontId="14" fillId="0" borderId="0" xfId="0" applyFont="1" applyAlignment="1">
      <alignment horizontal="center"/>
    </xf>
    <xf numFmtId="0" fontId="10" fillId="0" borderId="0" xfId="0" applyFont="1" applyAlignment="1">
      <alignment horizontal="center"/>
    </xf>
    <xf numFmtId="0" fontId="9" fillId="0" borderId="0" xfId="3" applyFont="1" applyAlignment="1">
      <alignment horizontal="center"/>
    </xf>
    <xf numFmtId="0" fontId="21" fillId="0" borderId="2" xfId="1" applyFont="1" applyBorder="1" applyAlignment="1">
      <alignment horizontal="center"/>
    </xf>
    <xf numFmtId="0" fontId="21" fillId="0" borderId="0" xfId="1" applyFont="1" applyAlignment="1">
      <alignment horizontal="center" vertical="top" wrapText="1"/>
    </xf>
    <xf numFmtId="0" fontId="21" fillId="0" borderId="2" xfId="1" applyFont="1" applyBorder="1" applyAlignment="1">
      <alignment horizontal="center" vertical="top" wrapText="1"/>
    </xf>
    <xf numFmtId="0" fontId="14" fillId="0" borderId="0" xfId="3" applyFont="1" applyAlignment="1"/>
    <xf numFmtId="0" fontId="20" fillId="0" borderId="0" xfId="0" applyFont="1" applyBorder="1" applyAlignment="1">
      <alignment horizontal="center"/>
    </xf>
    <xf numFmtId="0" fontId="9" fillId="0" borderId="7" xfId="0" applyFont="1" applyBorder="1" applyAlignment="1"/>
    <xf numFmtId="0" fontId="5" fillId="0" borderId="10" xfId="3" applyFont="1" applyFill="1" applyBorder="1" applyAlignment="1">
      <alignment horizontal="center" vertical="top" wrapText="1"/>
    </xf>
    <xf numFmtId="0" fontId="10" fillId="0" borderId="0" xfId="3" applyAlignment="1">
      <alignment horizontal="left"/>
    </xf>
    <xf numFmtId="0" fontId="9" fillId="0" borderId="0" xfId="3" applyFont="1" applyAlignment="1">
      <alignment vertical="top" wrapText="1"/>
    </xf>
    <xf numFmtId="0" fontId="17" fillId="0" borderId="0" xfId="0" applyFont="1" applyAlignment="1">
      <alignment horizontal="left"/>
    </xf>
    <xf numFmtId="0" fontId="5" fillId="0" borderId="8" xfId="0" applyFont="1" applyBorder="1" applyAlignment="1">
      <alignment horizontal="center" vertical="top" wrapText="1"/>
    </xf>
    <xf numFmtId="0" fontId="10" fillId="0" borderId="0" xfId="1" applyFont="1"/>
    <xf numFmtId="0" fontId="8" fillId="0" borderId="0" xfId="1" applyFont="1" applyAlignment="1">
      <alignment horizontal="center"/>
    </xf>
    <xf numFmtId="0" fontId="5" fillId="0" borderId="2" xfId="1" applyFont="1" applyBorder="1" applyAlignment="1">
      <alignment horizontal="center" vertical="top" wrapText="1"/>
    </xf>
    <xf numFmtId="0" fontId="10" fillId="0" borderId="2" xfId="1" applyFont="1" applyBorder="1"/>
    <xf numFmtId="0" fontId="12" fillId="0" borderId="0" xfId="1" applyFont="1"/>
    <xf numFmtId="0" fontId="5" fillId="0" borderId="2" xfId="1" applyFont="1" applyBorder="1"/>
    <xf numFmtId="0" fontId="10" fillId="0" borderId="2" xfId="1" applyFont="1" applyBorder="1" applyAlignment="1"/>
    <xf numFmtId="0" fontId="20" fillId="0" borderId="2" xfId="1" applyFont="1" applyBorder="1" applyAlignment="1">
      <alignment horizontal="center"/>
    </xf>
    <xf numFmtId="0" fontId="20" fillId="0" borderId="2" xfId="0" applyFont="1" applyBorder="1" applyAlignment="1">
      <alignment horizontal="center"/>
    </xf>
    <xf numFmtId="0" fontId="28" fillId="0" borderId="2" xfId="0" applyFont="1" applyBorder="1" applyAlignment="1">
      <alignment horizontal="center" vertical="top" wrapText="1"/>
    </xf>
    <xf numFmtId="0" fontId="29" fillId="0" borderId="0" xfId="0" applyFont="1" applyAlignment="1">
      <alignment vertical="top" wrapText="1"/>
    </xf>
    <xf numFmtId="0" fontId="10" fillId="0" borderId="2" xfId="0" applyFont="1" applyBorder="1" applyAlignment="1">
      <alignment wrapText="1"/>
    </xf>
    <xf numFmtId="0" fontId="30" fillId="0" borderId="3" xfId="1" applyFont="1" applyBorder="1" applyAlignment="1">
      <alignment horizontal="center" vertical="top" wrapText="1"/>
    </xf>
    <xf numFmtId="0" fontId="27" fillId="0" borderId="0" xfId="1" applyFont="1" applyAlignment="1">
      <alignment horizontal="center"/>
    </xf>
    <xf numFmtId="0" fontId="31" fillId="0" borderId="10" xfId="1" applyFont="1" applyBorder="1" applyAlignment="1">
      <alignment horizontal="center" wrapText="1"/>
    </xf>
    <xf numFmtId="0" fontId="31" fillId="0" borderId="1" xfId="1" applyFont="1" applyBorder="1" applyAlignment="1">
      <alignment horizontal="center"/>
    </xf>
    <xf numFmtId="0" fontId="5" fillId="0" borderId="11" xfId="3" applyFont="1" applyFill="1" applyBorder="1" applyAlignment="1">
      <alignment horizontal="center" vertical="top" wrapText="1"/>
    </xf>
    <xf numFmtId="0" fontId="10" fillId="0" borderId="2" xfId="0" applyFont="1" applyBorder="1" applyAlignment="1">
      <alignment horizontal="center" vertical="center"/>
    </xf>
    <xf numFmtId="0" fontId="5" fillId="0" borderId="0" xfId="0" applyFont="1" applyBorder="1" applyAlignment="1"/>
    <xf numFmtId="0" fontId="0" fillId="0" borderId="0" xfId="0" applyAlignment="1">
      <alignment horizontal="center"/>
    </xf>
    <xf numFmtId="0" fontId="9" fillId="0" borderId="0" xfId="0" applyFont="1" applyBorder="1" applyAlignment="1"/>
    <xf numFmtId="0" fontId="25" fillId="0" borderId="5" xfId="1" applyFont="1" applyBorder="1" applyAlignment="1">
      <alignment horizontal="center" vertical="top" wrapText="1"/>
    </xf>
    <xf numFmtId="0" fontId="18" fillId="0" borderId="0" xfId="0" applyFont="1" applyAlignment="1">
      <alignment horizontal="center"/>
    </xf>
    <xf numFmtId="0" fontId="33" fillId="0" borderId="0" xfId="1" applyFont="1" applyAlignment="1">
      <alignment horizontal="center"/>
    </xf>
    <xf numFmtId="0" fontId="10" fillId="0" borderId="0" xfId="3" applyFont="1"/>
    <xf numFmtId="0" fontId="5" fillId="0" borderId="2" xfId="1" applyFont="1" applyBorder="1" applyAlignment="1">
      <alignment horizontal="center"/>
    </xf>
    <xf numFmtId="0" fontId="20" fillId="0" borderId="2" xfId="3" applyFont="1" applyBorder="1" applyAlignment="1">
      <alignment horizontal="center" wrapText="1"/>
    </xf>
    <xf numFmtId="0" fontId="20" fillId="0" borderId="0" xfId="0" applyFont="1" applyAlignment="1">
      <alignment horizontal="center" vertical="top" wrapText="1"/>
    </xf>
    <xf numFmtId="0" fontId="5" fillId="0" borderId="2" xfId="3" applyFont="1" applyBorder="1" applyAlignment="1">
      <alignment horizontal="left" vertical="center" wrapText="1"/>
    </xf>
    <xf numFmtId="0" fontId="5" fillId="0" borderId="2" xfId="3" applyFont="1" applyBorder="1" applyAlignment="1">
      <alignment horizontal="left" vertical="center"/>
    </xf>
    <xf numFmtId="0" fontId="11" fillId="0" borderId="2" xfId="3" applyFont="1" applyBorder="1" applyAlignment="1">
      <alignment horizontal="left" vertical="center" wrapText="1"/>
    </xf>
    <xf numFmtId="0" fontId="10" fillId="0" borderId="0" xfId="4"/>
    <xf numFmtId="0" fontId="9" fillId="0" borderId="0" xfId="4" applyFont="1" applyAlignment="1"/>
    <xf numFmtId="0" fontId="15" fillId="0" borderId="0" xfId="4" applyFont="1" applyAlignment="1"/>
    <xf numFmtId="0" fontId="7" fillId="0" borderId="0" xfId="4" applyFont="1"/>
    <xf numFmtId="0" fontId="20" fillId="0" borderId="2" xfId="4" applyFont="1" applyBorder="1" applyAlignment="1">
      <alignment horizontal="center" vertical="top" wrapText="1"/>
    </xf>
    <xf numFmtId="0" fontId="20" fillId="0" borderId="0" xfId="4" applyFont="1"/>
    <xf numFmtId="0" fontId="20" fillId="0" borderId="2" xfId="4" applyFont="1" applyBorder="1"/>
    <xf numFmtId="0" fontId="20" fillId="0" borderId="0" xfId="4" applyFont="1" applyBorder="1"/>
    <xf numFmtId="0" fontId="20" fillId="0" borderId="5" xfId="4" applyFont="1" applyBorder="1" applyAlignment="1">
      <alignment horizontal="center" vertical="top" wrapText="1"/>
    </xf>
    <xf numFmtId="0" fontId="20" fillId="0" borderId="9" xfId="4" applyFont="1" applyBorder="1" applyAlignment="1">
      <alignment horizontal="center" vertical="top" wrapText="1"/>
    </xf>
    <xf numFmtId="0" fontId="20" fillId="0" borderId="6" xfId="4" applyFont="1" applyBorder="1" applyAlignment="1">
      <alignment horizontal="center" vertical="top" wrapText="1"/>
    </xf>
    <xf numFmtId="0" fontId="5" fillId="0" borderId="0" xfId="4" applyFont="1"/>
    <xf numFmtId="0" fontId="20" fillId="0" borderId="2" xfId="4" applyFont="1" applyBorder="1" applyAlignment="1">
      <alignment horizontal="center"/>
    </xf>
    <xf numFmtId="0" fontId="5" fillId="0" borderId="2" xfId="4" applyFont="1" applyBorder="1"/>
    <xf numFmtId="0" fontId="5" fillId="0" borderId="2" xfId="4" applyFont="1" applyBorder="1" applyAlignment="1">
      <alignment horizontal="center"/>
    </xf>
    <xf numFmtId="0" fontId="5" fillId="0" borderId="2" xfId="4" applyFont="1" applyBorder="1" applyAlignment="1">
      <alignment horizontal="left"/>
    </xf>
    <xf numFmtId="0" fontId="10" fillId="0" borderId="2" xfId="4" applyBorder="1"/>
    <xf numFmtId="0" fontId="5" fillId="0" borderId="2" xfId="4" applyFont="1" applyBorder="1" applyAlignment="1">
      <alignment horizontal="left" wrapText="1"/>
    </xf>
    <xf numFmtId="0" fontId="10" fillId="0" borderId="0" xfId="4" applyAlignment="1">
      <alignment horizontal="left"/>
    </xf>
    <xf numFmtId="0" fontId="9" fillId="0" borderId="0" xfId="4" applyFont="1"/>
    <xf numFmtId="0" fontId="10" fillId="0" borderId="0" xfId="5"/>
    <xf numFmtId="0" fontId="6" fillId="0" borderId="0" xfId="5" applyFont="1" applyAlignment="1">
      <alignment horizontal="right"/>
    </xf>
    <xf numFmtId="0" fontId="7" fillId="0" borderId="0" xfId="5" applyFont="1" applyAlignment="1">
      <alignment horizontal="right"/>
    </xf>
    <xf numFmtId="0" fontId="5" fillId="0" borderId="2" xfId="5" applyFont="1" applyBorder="1" applyAlignment="1">
      <alignment horizontal="center" vertical="center"/>
    </xf>
    <xf numFmtId="0" fontId="16" fillId="0" borderId="2" xfId="5" applyFont="1" applyBorder="1" applyAlignment="1">
      <alignment horizontal="center" vertical="top" wrapText="1"/>
    </xf>
    <xf numFmtId="0" fontId="51" fillId="0" borderId="0" xfId="0" applyFont="1" applyAlignment="1">
      <alignment horizontal="center"/>
    </xf>
    <xf numFmtId="0" fontId="35" fillId="0" borderId="0" xfId="0" applyFont="1" applyAlignment="1">
      <alignment horizontal="center"/>
    </xf>
    <xf numFmtId="0" fontId="36" fillId="0" borderId="0" xfId="0" applyFont="1"/>
    <xf numFmtId="0" fontId="37" fillId="0" borderId="0" xfId="0" applyFont="1" applyBorder="1" applyAlignment="1"/>
    <xf numFmtId="0" fontId="37" fillId="0" borderId="1" xfId="0" applyFont="1" applyBorder="1" applyAlignment="1">
      <alignment vertical="top" wrapText="1"/>
    </xf>
    <xf numFmtId="0" fontId="37" fillId="3" borderId="1" xfId="0" applyFont="1" applyFill="1" applyBorder="1" applyAlignment="1">
      <alignment vertical="center" wrapText="1"/>
    </xf>
    <xf numFmtId="0" fontId="38" fillId="0" borderId="2" xfId="0" quotePrefix="1" applyFont="1" applyBorder="1" applyAlignment="1">
      <alignment horizontal="center" vertical="top" wrapText="1"/>
    </xf>
    <xf numFmtId="0" fontId="0" fillId="3" borderId="2" xfId="0" applyFill="1" applyBorder="1"/>
    <xf numFmtId="0" fontId="52" fillId="0" borderId="0" xfId="0" applyFont="1"/>
    <xf numFmtId="0" fontId="5" fillId="0" borderId="0" xfId="1" applyFont="1"/>
    <xf numFmtId="0" fontId="5" fillId="0" borderId="0" xfId="1" applyFont="1" applyAlignment="1">
      <alignment horizontal="center" vertical="top" wrapText="1"/>
    </xf>
    <xf numFmtId="0" fontId="5" fillId="0" borderId="0" xfId="1" applyFont="1" applyAlignment="1">
      <alignment horizontal="center"/>
    </xf>
    <xf numFmtId="0" fontId="20" fillId="0" borderId="0" xfId="1" applyFont="1" applyAlignment="1">
      <alignment horizontal="left"/>
    </xf>
    <xf numFmtId="0" fontId="9" fillId="0" borderId="0" xfId="1" applyFont="1"/>
    <xf numFmtId="0" fontId="5" fillId="0" borderId="0" xfId="1" applyFont="1" applyAlignment="1"/>
    <xf numFmtId="0" fontId="5" fillId="0" borderId="7" xfId="1" applyFont="1" applyBorder="1" applyAlignment="1"/>
    <xf numFmtId="0" fontId="5" fillId="0" borderId="0" xfId="1" applyFont="1" applyBorder="1" applyAlignment="1"/>
    <xf numFmtId="0" fontId="5" fillId="0" borderId="0" xfId="1" applyFont="1" applyBorder="1"/>
    <xf numFmtId="0" fontId="5" fillId="0" borderId="0" xfId="1" applyFont="1" applyBorder="1" applyAlignment="1">
      <alignment horizontal="center" vertical="top" wrapText="1"/>
    </xf>
    <xf numFmtId="0" fontId="18" fillId="0" borderId="0" xfId="1" applyFont="1" applyBorder="1" applyAlignment="1">
      <alignment horizontal="left"/>
    </xf>
    <xf numFmtId="0" fontId="38" fillId="0" borderId="2" xfId="0" applyFont="1" applyBorder="1" applyAlignment="1">
      <alignment horizontal="center" vertical="top" wrapText="1"/>
    </xf>
    <xf numFmtId="0" fontId="5" fillId="0" borderId="2" xfId="1" applyFont="1" applyBorder="1" applyAlignment="1"/>
    <xf numFmtId="0" fontId="16" fillId="0" borderId="0" xfId="1" applyFont="1" applyBorder="1" applyAlignment="1"/>
    <xf numFmtId="0" fontId="5" fillId="0" borderId="2" xfId="1" applyFont="1" applyBorder="1" applyAlignment="1">
      <alignment vertical="top" wrapText="1"/>
    </xf>
    <xf numFmtId="0" fontId="5" fillId="0" borderId="0" xfId="1" applyFont="1" applyAlignment="1">
      <alignment vertical="top" wrapText="1"/>
    </xf>
    <xf numFmtId="0" fontId="20" fillId="0" borderId="0" xfId="1" applyFont="1"/>
    <xf numFmtId="0" fontId="18" fillId="0" borderId="0" xfId="1" applyFont="1" applyBorder="1" applyAlignment="1">
      <alignment wrapText="1"/>
    </xf>
    <xf numFmtId="0" fontId="5" fillId="3" borderId="2" xfId="1" quotePrefix="1" applyFont="1" applyFill="1" applyBorder="1" applyAlignment="1">
      <alignment horizontal="center" vertical="center" wrapText="1"/>
    </xf>
    <xf numFmtId="0" fontId="20" fillId="3" borderId="3" xfId="1" quotePrefix="1" applyFont="1" applyFill="1" applyBorder="1" applyAlignment="1">
      <alignment horizontal="center" vertical="center" wrapText="1"/>
    </xf>
    <xf numFmtId="0" fontId="5" fillId="0" borderId="0" xfId="1" applyFont="1" applyBorder="1" applyAlignment="1">
      <alignment horizontal="left" vertical="center"/>
    </xf>
    <xf numFmtId="0" fontId="5" fillId="0" borderId="2" xfId="1" applyFont="1" applyBorder="1" applyAlignment="1">
      <alignment horizontal="center" vertical="center"/>
    </xf>
    <xf numFmtId="0" fontId="5" fillId="0" borderId="2" xfId="1" applyFont="1" applyBorder="1" applyAlignment="1">
      <alignment horizontal="left" vertical="center"/>
    </xf>
    <xf numFmtId="0" fontId="5" fillId="0" borderId="0" xfId="1" applyFont="1" applyAlignment="1">
      <alignment horizontal="left" vertical="center"/>
    </xf>
    <xf numFmtId="0" fontId="34" fillId="0" borderId="0" xfId="0" applyFont="1" applyAlignment="1"/>
    <xf numFmtId="0" fontId="35" fillId="0" borderId="0" xfId="0" applyFont="1" applyAlignment="1"/>
    <xf numFmtId="0" fontId="38" fillId="0" borderId="0" xfId="0" applyFont="1" applyBorder="1" applyAlignment="1"/>
    <xf numFmtId="0" fontId="37" fillId="0" borderId="2" xfId="0" applyFont="1" applyBorder="1" applyAlignment="1">
      <alignment horizontal="center" vertical="top" wrapText="1"/>
    </xf>
    <xf numFmtId="0" fontId="50" fillId="0" borderId="2" xfId="0" applyFont="1" applyBorder="1" applyAlignment="1">
      <alignment horizontal="center" vertical="top" wrapText="1"/>
    </xf>
    <xf numFmtId="0" fontId="53" fillId="0" borderId="0" xfId="0" applyFont="1" applyBorder="1" applyAlignment="1">
      <alignment vertical="top"/>
    </xf>
    <xf numFmtId="0" fontId="54" fillId="0" borderId="2" xfId="0" applyFont="1" applyBorder="1" applyAlignment="1">
      <alignment vertical="top" wrapText="1"/>
    </xf>
    <xf numFmtId="0" fontId="51" fillId="0" borderId="2" xfId="0" applyFont="1" applyBorder="1" applyAlignment="1">
      <alignment horizontal="center"/>
    </xf>
    <xf numFmtId="0" fontId="55" fillId="0" borderId="2" xfId="0" applyFont="1" applyBorder="1" applyAlignment="1">
      <alignment horizontal="center" vertical="center" wrapText="1"/>
    </xf>
    <xf numFmtId="0" fontId="56" fillId="0" borderId="1" xfId="0" applyFont="1" applyBorder="1" applyAlignment="1">
      <alignment vertical="center" wrapText="1"/>
    </xf>
    <xf numFmtId="0" fontId="56" fillId="0" borderId="2" xfId="0" applyFont="1" applyBorder="1" applyAlignment="1">
      <alignment vertical="center" wrapText="1"/>
    </xf>
    <xf numFmtId="0" fontId="57" fillId="0" borderId="0" xfId="0" applyFont="1" applyAlignment="1">
      <alignment horizontal="center"/>
    </xf>
    <xf numFmtId="0" fontId="58" fillId="0" borderId="0" xfId="0" applyFont="1" applyBorder="1" applyAlignment="1">
      <alignment horizontal="center" vertical="center"/>
    </xf>
    <xf numFmtId="0" fontId="59" fillId="0" borderId="2" xfId="0" applyFont="1" applyBorder="1" applyAlignment="1">
      <alignment vertical="top" wrapText="1"/>
    </xf>
    <xf numFmtId="0" fontId="59" fillId="0" borderId="2" xfId="0" applyFont="1" applyBorder="1" applyAlignment="1">
      <alignment horizontal="center" vertical="top" wrapText="1"/>
    </xf>
    <xf numFmtId="0" fontId="50" fillId="0" borderId="0" xfId="0" applyFont="1"/>
    <xf numFmtId="0" fontId="60" fillId="0" borderId="2" xfId="0" applyFont="1" applyBorder="1" applyAlignment="1">
      <alignment vertical="center" wrapText="1"/>
    </xf>
    <xf numFmtId="0" fontId="60" fillId="0" borderId="2" xfId="0" applyFont="1" applyBorder="1" applyAlignment="1">
      <alignment horizontal="left" vertical="center" wrapText="1" indent="2"/>
    </xf>
    <xf numFmtId="0" fontId="60" fillId="0" borderId="0" xfId="0" applyFont="1" applyBorder="1" applyAlignment="1">
      <alignment horizontal="left" vertical="center" wrapText="1" indent="2"/>
    </xf>
    <xf numFmtId="0" fontId="60" fillId="0" borderId="0" xfId="0" applyFont="1" applyBorder="1" applyAlignment="1">
      <alignment vertical="center" wrapText="1"/>
    </xf>
    <xf numFmtId="0" fontId="50" fillId="0" borderId="2" xfId="0" applyFont="1" applyBorder="1" applyAlignment="1">
      <alignment vertical="top" wrapText="1"/>
    </xf>
    <xf numFmtId="0" fontId="50" fillId="0" borderId="5" xfId="0" applyFont="1" applyBorder="1" applyAlignment="1">
      <alignment horizontal="center" vertical="top" wrapText="1"/>
    </xf>
    <xf numFmtId="0" fontId="8" fillId="0" borderId="0" xfId="1" applyFont="1" applyAlignment="1"/>
    <xf numFmtId="0" fontId="34" fillId="0" borderId="0" xfId="0" applyFont="1" applyAlignment="1">
      <alignment horizontal="right"/>
    </xf>
    <xf numFmtId="0" fontId="5" fillId="0" borderId="2" xfId="0" applyFont="1" applyFill="1" applyBorder="1" applyAlignment="1">
      <alignment horizontal="center"/>
    </xf>
    <xf numFmtId="0" fontId="61" fillId="0" borderId="2" xfId="0" applyFont="1" applyBorder="1" applyAlignment="1">
      <alignment horizontal="center"/>
    </xf>
    <xf numFmtId="0" fontId="61" fillId="0" borderId="2" xfId="0" applyFont="1" applyBorder="1"/>
    <xf numFmtId="0" fontId="5" fillId="0" borderId="5" xfId="0" applyFont="1" applyBorder="1" applyAlignment="1">
      <alignment vertical="top" wrapText="1"/>
    </xf>
    <xf numFmtId="0" fontId="5" fillId="0" borderId="1" xfId="0" applyFont="1" applyBorder="1" applyAlignment="1">
      <alignment vertical="top" wrapText="1"/>
    </xf>
    <xf numFmtId="0" fontId="10" fillId="4" borderId="0" xfId="0" applyFont="1" applyFill="1"/>
    <xf numFmtId="0" fontId="15" fillId="4" borderId="0" xfId="0" applyFont="1" applyFill="1"/>
    <xf numFmtId="0" fontId="5" fillId="4" borderId="0" xfId="0" applyFont="1" applyFill="1"/>
    <xf numFmtId="0" fontId="54" fillId="0" borderId="3" xfId="0" applyFont="1" applyBorder="1" applyAlignment="1">
      <alignment horizontal="center" vertical="top" wrapText="1"/>
    </xf>
    <xf numFmtId="0" fontId="54" fillId="0" borderId="2" xfId="0" applyFont="1" applyBorder="1" applyAlignment="1">
      <alignment horizontal="center" vertical="top" wrapText="1"/>
    </xf>
    <xf numFmtId="0" fontId="5" fillId="0" borderId="0" xfId="0" applyFont="1" applyBorder="1" applyAlignment="1">
      <alignment horizontal="left"/>
    </xf>
    <xf numFmtId="0" fontId="18" fillId="0" borderId="0" xfId="0" applyFont="1" applyBorder="1" applyAlignment="1">
      <alignment horizontal="left"/>
    </xf>
    <xf numFmtId="0" fontId="16" fillId="0" borderId="0" xfId="0" applyFont="1" applyBorder="1" applyAlignment="1">
      <alignment horizontal="center"/>
    </xf>
    <xf numFmtId="49" fontId="5" fillId="0" borderId="0" xfId="0" applyNumberFormat="1" applyFont="1" applyBorder="1" applyAlignment="1">
      <alignment horizontal="left" vertical="top"/>
    </xf>
    <xf numFmtId="0" fontId="18" fillId="0" borderId="0" xfId="0" applyFont="1" applyBorder="1" applyAlignment="1">
      <alignment horizontal="center"/>
    </xf>
    <xf numFmtId="0" fontId="5" fillId="0" borderId="2" xfId="3" applyFont="1" applyFill="1" applyBorder="1" applyAlignment="1">
      <alignment horizontal="left" vertical="center" wrapText="1"/>
    </xf>
    <xf numFmtId="0" fontId="10" fillId="3" borderId="0" xfId="1" applyFont="1" applyFill="1"/>
    <xf numFmtId="0" fontId="8" fillId="3" borderId="0" xfId="1" applyFont="1" applyFill="1" applyAlignment="1"/>
    <xf numFmtId="0" fontId="20" fillId="3" borderId="2" xfId="1" applyFont="1" applyFill="1" applyBorder="1" applyAlignment="1">
      <alignment horizontal="center"/>
    </xf>
    <xf numFmtId="0" fontId="10" fillId="3" borderId="0" xfId="0" applyFont="1" applyFill="1"/>
    <xf numFmtId="0" fontId="5" fillId="3" borderId="0" xfId="0" applyFont="1" applyFill="1" applyBorder="1" applyAlignment="1">
      <alignment horizontal="right"/>
    </xf>
    <xf numFmtId="0" fontId="5" fillId="3" borderId="2" xfId="0" applyFont="1" applyFill="1" applyBorder="1" applyAlignment="1">
      <alignment horizontal="center" vertical="top" wrapText="1"/>
    </xf>
    <xf numFmtId="0" fontId="5" fillId="3" borderId="5" xfId="0" applyFont="1" applyFill="1" applyBorder="1" applyAlignment="1">
      <alignment horizontal="center" vertical="top" wrapText="1"/>
    </xf>
    <xf numFmtId="0" fontId="10" fillId="3" borderId="0" xfId="0" applyFont="1" applyFill="1" applyBorder="1"/>
    <xf numFmtId="0" fontId="5" fillId="3" borderId="0" xfId="0" applyFont="1" applyFill="1" applyBorder="1" applyAlignment="1">
      <alignment horizontal="left"/>
    </xf>
    <xf numFmtId="0" fontId="5" fillId="3" borderId="0" xfId="0" applyFont="1" applyFill="1" applyBorder="1"/>
    <xf numFmtId="0" fontId="5" fillId="3" borderId="0" xfId="0" applyFont="1" applyFill="1"/>
    <xf numFmtId="0" fontId="5" fillId="0" borderId="0" xfId="3" applyFont="1" applyAlignment="1"/>
    <xf numFmtId="0" fontId="20" fillId="0" borderId="0" xfId="3" applyFont="1" applyAlignment="1">
      <alignment horizontal="right"/>
    </xf>
    <xf numFmtId="0" fontId="13" fillId="0" borderId="2" xfId="0" applyFont="1" applyBorder="1" applyAlignment="1">
      <alignment horizontal="center"/>
    </xf>
    <xf numFmtId="0" fontId="50" fillId="0" borderId="2" xfId="1" applyFont="1" applyBorder="1"/>
    <xf numFmtId="0" fontId="50" fillId="0" borderId="0" xfId="1" applyFont="1" applyBorder="1"/>
    <xf numFmtId="0" fontId="50" fillId="0" borderId="2" xfId="1" applyFont="1" applyBorder="1" applyAlignment="1">
      <alignment horizontal="center"/>
    </xf>
    <xf numFmtId="0" fontId="36" fillId="3" borderId="0" xfId="0" applyFont="1" applyFill="1"/>
    <xf numFmtId="0" fontId="50" fillId="3" borderId="2" xfId="0" applyFont="1" applyFill="1" applyBorder="1" applyAlignment="1">
      <alignment horizontal="center" vertical="top" wrapText="1"/>
    </xf>
    <xf numFmtId="0" fontId="37" fillId="3" borderId="2" xfId="0" applyFont="1" applyFill="1" applyBorder="1" applyAlignment="1">
      <alignment horizontal="center" vertical="top" wrapText="1"/>
    </xf>
    <xf numFmtId="0" fontId="0" fillId="3" borderId="0" xfId="0" applyFill="1"/>
    <xf numFmtId="0" fontId="55" fillId="0" borderId="1" xfId="0" applyFont="1" applyBorder="1" applyAlignment="1">
      <alignment horizontal="center" vertical="center" wrapText="1"/>
    </xf>
    <xf numFmtId="0" fontId="51" fillId="0" borderId="1" xfId="0" applyFont="1" applyBorder="1" applyAlignment="1">
      <alignment horizontal="center"/>
    </xf>
    <xf numFmtId="0" fontId="49" fillId="0" borderId="2" xfId="0" applyFont="1" applyBorder="1" applyAlignment="1">
      <alignment horizontal="center"/>
    </xf>
    <xf numFmtId="0" fontId="38" fillId="0" borderId="3" xfId="0" applyFont="1" applyBorder="1" applyAlignment="1">
      <alignment horizontal="center" vertical="top" wrapText="1"/>
    </xf>
    <xf numFmtId="0" fontId="13" fillId="3" borderId="0" xfId="0" applyFont="1" applyFill="1" applyAlignment="1">
      <alignment horizontal="right"/>
    </xf>
    <xf numFmtId="0" fontId="5" fillId="0" borderId="0" xfId="0" applyFont="1" applyBorder="1" applyAlignment="1">
      <alignment horizontal="center" vertical="center" wrapText="1"/>
    </xf>
    <xf numFmtId="0" fontId="5" fillId="3" borderId="2" xfId="1" applyFont="1" applyFill="1" applyBorder="1" applyAlignment="1">
      <alignment horizontal="center" vertical="center"/>
    </xf>
    <xf numFmtId="0" fontId="42" fillId="0" borderId="0" xfId="0" applyFont="1" applyAlignment="1"/>
    <xf numFmtId="0" fontId="18" fillId="0" borderId="0" xfId="0" applyFont="1" applyAlignment="1"/>
    <xf numFmtId="0" fontId="50" fillId="0" borderId="2" xfId="0" applyFont="1" applyBorder="1" applyAlignment="1">
      <alignment horizontal="center" vertical="top" wrapText="1"/>
    </xf>
    <xf numFmtId="0" fontId="37" fillId="0" borderId="1" xfId="0" applyFont="1" applyBorder="1" applyAlignment="1">
      <alignment horizontal="center" vertical="top" wrapText="1"/>
    </xf>
    <xf numFmtId="0" fontId="5" fillId="3" borderId="0" xfId="0" applyFont="1" applyFill="1" applyBorder="1" applyAlignment="1">
      <alignment horizontal="right"/>
    </xf>
    <xf numFmtId="0" fontId="5" fillId="3" borderId="2" xfId="0" applyFont="1" applyFill="1" applyBorder="1" applyAlignment="1">
      <alignment horizontal="center" vertical="top" wrapText="1"/>
    </xf>
    <xf numFmtId="0" fontId="5" fillId="3" borderId="5" xfId="0" applyFont="1" applyFill="1" applyBorder="1" applyAlignment="1">
      <alignment horizontal="center" vertical="top" wrapText="1"/>
    </xf>
    <xf numFmtId="0" fontId="37" fillId="3" borderId="1" xfId="0" applyFont="1" applyFill="1" applyBorder="1" applyAlignment="1">
      <alignment horizontal="center" vertical="top" wrapText="1"/>
    </xf>
    <xf numFmtId="0" fontId="5" fillId="0" borderId="0" xfId="2" applyFont="1"/>
    <xf numFmtId="0" fontId="5" fillId="0" borderId="0" xfId="2" applyFont="1" applyAlignment="1">
      <alignment horizontal="center" vertical="top" wrapText="1"/>
    </xf>
    <xf numFmtId="0" fontId="5" fillId="0" borderId="0" xfId="2" applyFont="1" applyAlignment="1"/>
    <xf numFmtId="0" fontId="5" fillId="0" borderId="0" xfId="2" applyFont="1" applyAlignment="1">
      <alignment horizontal="center"/>
    </xf>
    <xf numFmtId="0" fontId="34" fillId="3" borderId="0" xfId="0" applyFont="1" applyFill="1" applyAlignment="1">
      <alignment horizontal="center"/>
    </xf>
    <xf numFmtId="0" fontId="38" fillId="3" borderId="2" xfId="0" quotePrefix="1" applyFont="1" applyFill="1" applyBorder="1" applyAlignment="1">
      <alignment horizontal="center" vertical="top" wrapText="1"/>
    </xf>
    <xf numFmtId="0" fontId="17" fillId="0" borderId="0" xfId="3" applyFont="1" applyAlignment="1">
      <alignment horizontal="left"/>
    </xf>
    <xf numFmtId="0" fontId="5" fillId="0" borderId="0" xfId="3" applyFont="1" applyAlignment="1">
      <alignment horizontal="center"/>
    </xf>
    <xf numFmtId="0" fontId="5" fillId="0" borderId="0" xfId="3" applyFont="1" applyAlignment="1">
      <alignment horizontal="left"/>
    </xf>
    <xf numFmtId="0" fontId="10" fillId="0" borderId="2" xfId="3" applyFont="1" applyBorder="1"/>
    <xf numFmtId="0" fontId="10" fillId="0" borderId="0" xfId="3" applyFont="1" applyBorder="1"/>
    <xf numFmtId="0" fontId="10" fillId="0" borderId="2" xfId="3" applyFont="1" applyBorder="1" applyAlignment="1">
      <alignment horizontal="center"/>
    </xf>
    <xf numFmtId="0" fontId="5" fillId="0" borderId="2" xfId="3" applyFont="1" applyBorder="1"/>
    <xf numFmtId="0" fontId="5" fillId="0" borderId="0" xfId="3" applyFont="1" applyAlignment="1">
      <alignment horizontal="right" vertical="top" wrapText="1"/>
    </xf>
    <xf numFmtId="0" fontId="5" fillId="3" borderId="2" xfId="0" applyFont="1" applyFill="1" applyBorder="1" applyAlignment="1">
      <alignment horizontal="center" vertical="top" wrapText="1"/>
    </xf>
    <xf numFmtId="0" fontId="5" fillId="3" borderId="2" xfId="0" applyFont="1" applyFill="1" applyBorder="1" applyAlignment="1">
      <alignment horizontal="center" vertical="top" wrapText="1"/>
    </xf>
    <xf numFmtId="0" fontId="49" fillId="0" borderId="0" xfId="1" applyBorder="1" applyAlignment="1">
      <alignment horizontal="center"/>
    </xf>
    <xf numFmtId="0" fontId="20" fillId="0" borderId="3" xfId="0" applyFont="1" applyBorder="1" applyAlignment="1">
      <alignment horizontal="center" vertical="top" wrapText="1"/>
    </xf>
    <xf numFmtId="0" fontId="24" fillId="0" borderId="2" xfId="1" applyFont="1" applyBorder="1" applyAlignment="1">
      <alignment horizontal="center" vertical="center" wrapText="1"/>
    </xf>
    <xf numFmtId="0" fontId="60" fillId="0" borderId="2" xfId="0" applyFont="1" applyBorder="1" applyAlignment="1">
      <alignment vertical="center"/>
    </xf>
    <xf numFmtId="0" fontId="5" fillId="3" borderId="2" xfId="0" applyFont="1" applyFill="1" applyBorder="1" applyAlignment="1">
      <alignment horizontal="center" vertical="top" wrapText="1"/>
    </xf>
    <xf numFmtId="0" fontId="37" fillId="0" borderId="1" xfId="0" applyFont="1" applyBorder="1" applyAlignment="1">
      <alignment vertical="center" wrapText="1"/>
    </xf>
    <xf numFmtId="0" fontId="15" fillId="3" borderId="0" xfId="0" applyFont="1" applyFill="1"/>
    <xf numFmtId="0" fontId="13" fillId="0" borderId="2" xfId="3" applyFont="1" applyBorder="1" applyAlignment="1">
      <alignment horizontal="center" vertical="top" wrapText="1"/>
    </xf>
    <xf numFmtId="0" fontId="20" fillId="0" borderId="2" xfId="3" applyFont="1" applyBorder="1" applyAlignment="1">
      <alignment horizontal="center" vertical="top" wrapText="1"/>
    </xf>
    <xf numFmtId="0" fontId="20" fillId="0" borderId="5" xfId="3" applyFont="1" applyBorder="1" applyAlignment="1">
      <alignment horizontal="center" vertical="top" wrapText="1"/>
    </xf>
    <xf numFmtId="0" fontId="20" fillId="0" borderId="4" xfId="3" applyFont="1" applyBorder="1" applyAlignment="1">
      <alignment horizontal="center" vertical="top" wrapText="1"/>
    </xf>
    <xf numFmtId="0" fontId="20" fillId="3" borderId="2" xfId="0" applyFont="1" applyFill="1" applyBorder="1" applyAlignment="1">
      <alignment horizontal="center" vertical="top" wrapText="1"/>
    </xf>
    <xf numFmtId="0" fontId="5" fillId="3" borderId="2" xfId="0" applyFont="1" applyFill="1" applyBorder="1" applyAlignment="1">
      <alignment horizontal="center"/>
    </xf>
    <xf numFmtId="0" fontId="20" fillId="4" borderId="0" xfId="0" applyFont="1" applyFill="1"/>
    <xf numFmtId="0" fontId="30" fillId="0" borderId="2" xfId="1" applyFont="1" applyBorder="1" applyAlignment="1">
      <alignment horizontal="center" vertical="top" wrapText="1"/>
    </xf>
    <xf numFmtId="0" fontId="46" fillId="0" borderId="0" xfId="1" applyFont="1" applyAlignment="1">
      <alignment horizontal="center"/>
    </xf>
    <xf numFmtId="0" fontId="30" fillId="0" borderId="2" xfId="1" applyFont="1" applyBorder="1" applyAlignment="1">
      <alignment horizontal="center"/>
    </xf>
    <xf numFmtId="0" fontId="5" fillId="3" borderId="2" xfId="0" applyFont="1" applyFill="1" applyBorder="1" applyAlignment="1">
      <alignment horizontal="center" vertical="top" wrapText="1"/>
    </xf>
    <xf numFmtId="0" fontId="37" fillId="3" borderId="12" xfId="0" applyFont="1" applyFill="1" applyBorder="1" applyAlignment="1">
      <alignment horizontal="center" vertical="top" wrapText="1"/>
    </xf>
    <xf numFmtId="0" fontId="38" fillId="0" borderId="5" xfId="0" quotePrefix="1" applyFont="1" applyBorder="1" applyAlignment="1">
      <alignment horizontal="center" vertical="top" wrapText="1"/>
    </xf>
    <xf numFmtId="0" fontId="5" fillId="0" borderId="5" xfId="0" applyFont="1" applyBorder="1" applyAlignment="1">
      <alignment horizontal="center" vertical="top" wrapText="1"/>
    </xf>
    <xf numFmtId="0" fontId="8" fillId="0" borderId="0" xfId="1" applyFont="1" applyAlignment="1"/>
    <xf numFmtId="0" fontId="5" fillId="0" borderId="2" xfId="0" applyFont="1" applyBorder="1" applyAlignment="1">
      <alignment horizontal="center" vertical="top" wrapText="1"/>
    </xf>
    <xf numFmtId="0" fontId="25" fillId="0" borderId="2" xfId="1" applyFont="1" applyBorder="1" applyAlignment="1">
      <alignment horizontal="center" vertical="top" wrapText="1"/>
    </xf>
    <xf numFmtId="0" fontId="11" fillId="3" borderId="0" xfId="0" applyFont="1" applyFill="1" applyAlignment="1">
      <alignment wrapText="1"/>
    </xf>
    <xf numFmtId="0" fontId="64" fillId="0" borderId="2" xfId="6" applyBorder="1"/>
    <xf numFmtId="0" fontId="64" fillId="0" borderId="2" xfId="6" applyBorder="1" applyAlignment="1">
      <alignment horizontal="left"/>
    </xf>
    <xf numFmtId="0" fontId="64" fillId="0" borderId="2" xfId="6" applyFill="1" applyBorder="1"/>
    <xf numFmtId="0" fontId="51" fillId="0" borderId="0" xfId="3" applyFont="1" applyAlignment="1">
      <alignment horizontal="center"/>
    </xf>
    <xf numFmtId="0" fontId="36" fillId="0" borderId="0" xfId="3" applyFont="1"/>
    <xf numFmtId="0" fontId="37" fillId="0" borderId="0" xfId="3" applyFont="1"/>
    <xf numFmtId="0" fontId="10" fillId="0" borderId="0" xfId="3" applyAlignment="1">
      <alignment horizontal="right"/>
    </xf>
    <xf numFmtId="0" fontId="10" fillId="0" borderId="2" xfId="3" applyBorder="1" applyAlignment="1">
      <alignment horizontal="center" vertical="center" wrapText="1"/>
    </xf>
    <xf numFmtId="0" fontId="10" fillId="3" borderId="2" xfId="3" applyFill="1" applyBorder="1" applyAlignment="1">
      <alignment horizontal="center" vertical="center" wrapText="1"/>
    </xf>
    <xf numFmtId="0" fontId="62" fillId="3" borderId="2" xfId="3" applyFont="1" applyFill="1" applyBorder="1" applyAlignment="1">
      <alignment horizontal="center" vertical="center" wrapText="1"/>
    </xf>
    <xf numFmtId="0" fontId="50" fillId="0" borderId="0" xfId="3" applyFont="1" applyAlignment="1">
      <alignment horizontal="center"/>
    </xf>
    <xf numFmtId="0" fontId="10" fillId="0" borderId="0" xfId="3" applyAlignment="1">
      <alignment vertical="center"/>
    </xf>
    <xf numFmtId="0" fontId="60" fillId="0" borderId="0" xfId="3" applyFont="1" applyAlignment="1">
      <alignment vertical="center"/>
    </xf>
    <xf numFmtId="0" fontId="5" fillId="0" borderId="0" xfId="7" applyFont="1"/>
    <xf numFmtId="0" fontId="10" fillId="0" borderId="2" xfId="0" applyFont="1" applyBorder="1" applyAlignment="1">
      <alignment horizontal="center"/>
    </xf>
    <xf numFmtId="0" fontId="5" fillId="0" borderId="2" xfId="0" applyFont="1" applyBorder="1" applyAlignment="1">
      <alignment horizontal="center"/>
    </xf>
    <xf numFmtId="0" fontId="5" fillId="0" borderId="2" xfId="0" applyFont="1" applyBorder="1" applyAlignment="1">
      <alignment horizontal="center" vertical="top"/>
    </xf>
    <xf numFmtId="0" fontId="18" fillId="0" borderId="2" xfId="0" applyFont="1" applyBorder="1" applyAlignment="1">
      <alignment horizontal="right"/>
    </xf>
    <xf numFmtId="0" fontId="5" fillId="0" borderId="2" xfId="0" applyFont="1" applyBorder="1" applyAlignment="1">
      <alignment horizontal="right"/>
    </xf>
    <xf numFmtId="0" fontId="42" fillId="0" borderId="2" xfId="0" quotePrefix="1" applyFont="1" applyBorder="1" applyAlignment="1">
      <alignment horizontal="center" vertical="top" wrapText="1"/>
    </xf>
    <xf numFmtId="0" fontId="10" fillId="0" borderId="2" xfId="0" applyFont="1" applyBorder="1" applyAlignment="1">
      <alignment horizontal="center"/>
    </xf>
    <xf numFmtId="0" fontId="10" fillId="0" borderId="0" xfId="0" applyFont="1"/>
    <xf numFmtId="0" fontId="15" fillId="0" borderId="2" xfId="0" applyFont="1" applyBorder="1"/>
    <xf numFmtId="0" fontId="16" fillId="0" borderId="5" xfId="0" applyFont="1" applyBorder="1"/>
    <xf numFmtId="0" fontId="9" fillId="0" borderId="0" xfId="0" applyFont="1" applyBorder="1" applyAlignment="1">
      <alignment horizontal="center"/>
    </xf>
    <xf numFmtId="0" fontId="9" fillId="0" borderId="5" xfId="0" applyFont="1" applyBorder="1"/>
    <xf numFmtId="0" fontId="10" fillId="0" borderId="2" xfId="0" applyFont="1" applyBorder="1" applyAlignment="1">
      <alignment horizontal="left"/>
    </xf>
    <xf numFmtId="0" fontId="66" fillId="0" borderId="0" xfId="0" quotePrefix="1" applyFont="1" applyBorder="1" applyAlignment="1">
      <alignment horizontal="center" vertical="center" wrapText="1"/>
    </xf>
    <xf numFmtId="0" fontId="9" fillId="0" borderId="2" xfId="0" applyFont="1" applyBorder="1" applyAlignment="1">
      <alignment horizontal="right"/>
    </xf>
    <xf numFmtId="0" fontId="66" fillId="0" borderId="0" xfId="0" quotePrefix="1" applyFont="1" applyBorder="1" applyAlignment="1">
      <alignment vertical="center" wrapText="1"/>
    </xf>
    <xf numFmtId="0" fontId="16" fillId="0" borderId="2" xfId="0" applyFont="1" applyBorder="1" applyAlignment="1">
      <alignment horizontal="left"/>
    </xf>
    <xf numFmtId="0" fontId="15" fillId="0" borderId="0" xfId="0" applyFont="1" applyFill="1" applyBorder="1"/>
    <xf numFmtId="0" fontId="10" fillId="0" borderId="0" xfId="0" applyFont="1" applyFill="1" applyBorder="1"/>
    <xf numFmtId="0" fontId="18" fillId="0" borderId="2" xfId="0" applyFont="1" applyBorder="1"/>
    <xf numFmtId="0" fontId="10" fillId="0" borderId="0" xfId="0" applyFont="1" applyBorder="1" applyAlignment="1"/>
    <xf numFmtId="0" fontId="15" fillId="0" borderId="0" xfId="0" applyFont="1" applyBorder="1"/>
    <xf numFmtId="0" fontId="67" fillId="0" borderId="0" xfId="0" applyFont="1" applyFill="1" applyBorder="1"/>
    <xf numFmtId="0" fontId="16" fillId="0" borderId="0" xfId="0" applyFont="1" applyFill="1" applyBorder="1"/>
    <xf numFmtId="0" fontId="18" fillId="0" borderId="0" xfId="0" applyFont="1" applyBorder="1"/>
    <xf numFmtId="0" fontId="67" fillId="0" borderId="0" xfId="0" applyFont="1" applyBorder="1"/>
    <xf numFmtId="0" fontId="47" fillId="0" borderId="2" xfId="0" quotePrefix="1" applyFont="1" applyBorder="1" applyAlignment="1">
      <alignment horizontal="center" vertical="top" wrapText="1"/>
    </xf>
    <xf numFmtId="0" fontId="38" fillId="0" borderId="0" xfId="0" applyFont="1" applyFill="1" applyBorder="1" applyAlignment="1">
      <alignment horizontal="center" vertical="top" wrapText="1"/>
    </xf>
    <xf numFmtId="0" fontId="16" fillId="0" borderId="8" xfId="0" applyFont="1" applyBorder="1"/>
    <xf numFmtId="0" fontId="16" fillId="0" borderId="6" xfId="0" applyFont="1" applyBorder="1"/>
    <xf numFmtId="0" fontId="18" fillId="0" borderId="6" xfId="0" applyFont="1" applyBorder="1"/>
    <xf numFmtId="0" fontId="18" fillId="0" borderId="5" xfId="0" applyFont="1" applyBorder="1"/>
    <xf numFmtId="0" fontId="16" fillId="0" borderId="0" xfId="9" applyFont="1" applyBorder="1"/>
    <xf numFmtId="0" fontId="18" fillId="0" borderId="0" xfId="9" applyFont="1" applyBorder="1"/>
    <xf numFmtId="0" fontId="5" fillId="0" borderId="2" xfId="0" applyFont="1" applyBorder="1" applyAlignment="1">
      <alignment horizontal="center" vertical="top" wrapText="1"/>
    </xf>
    <xf numFmtId="0" fontId="14"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vertical="top" wrapText="1"/>
    </xf>
    <xf numFmtId="0" fontId="10" fillId="0" borderId="0" xfId="0" applyFont="1" applyBorder="1" applyAlignment="1">
      <alignment horizontal="center"/>
    </xf>
    <xf numFmtId="0" fontId="5" fillId="0" borderId="0" xfId="0" applyFont="1" applyAlignment="1">
      <alignment horizontal="right" vertical="top" wrapText="1"/>
    </xf>
    <xf numFmtId="0" fontId="16" fillId="0" borderId="0" xfId="0" applyFont="1" applyBorder="1" applyAlignment="1">
      <alignment horizontal="center"/>
    </xf>
    <xf numFmtId="0" fontId="5" fillId="0" borderId="1" xfId="0" applyFont="1" applyBorder="1" applyAlignment="1">
      <alignment horizontal="center" vertical="top" wrapText="1"/>
    </xf>
    <xf numFmtId="0" fontId="0" fillId="0" borderId="0" xfId="0" applyAlignment="1">
      <alignment horizontal="center"/>
    </xf>
    <xf numFmtId="0" fontId="10" fillId="0" borderId="0" xfId="0" applyFont="1"/>
    <xf numFmtId="0" fontId="10" fillId="0" borderId="0" xfId="0" applyFont="1" applyBorder="1" applyAlignment="1">
      <alignment horizontal="left" vertical="top" wrapText="1"/>
    </xf>
    <xf numFmtId="0" fontId="6" fillId="0" borderId="0" xfId="0" applyFont="1" applyAlignment="1">
      <alignment horizontal="right"/>
    </xf>
    <xf numFmtId="0" fontId="5" fillId="0" borderId="0" xfId="0" applyFont="1" applyAlignment="1">
      <alignment horizontal="right"/>
    </xf>
    <xf numFmtId="0" fontId="11" fillId="0" borderId="0" xfId="0" applyFont="1" applyAlignment="1">
      <alignment horizontal="center" wrapText="1"/>
    </xf>
    <xf numFmtId="0" fontId="5" fillId="0" borderId="2" xfId="0" applyFont="1" applyBorder="1" applyAlignment="1">
      <alignment horizontal="center" vertical="center" wrapText="1"/>
    </xf>
    <xf numFmtId="0" fontId="16" fillId="0" borderId="2" xfId="1" applyFont="1" applyBorder="1" applyAlignment="1">
      <alignment horizontal="right"/>
    </xf>
    <xf numFmtId="0" fontId="68" fillId="3" borderId="2" xfId="1" applyFont="1" applyFill="1" applyBorder="1" applyAlignment="1">
      <alignment horizontal="right"/>
    </xf>
    <xf numFmtId="0" fontId="16" fillId="3" borderId="2" xfId="1" applyFont="1" applyFill="1" applyBorder="1" applyAlignment="1">
      <alignment horizontal="right"/>
    </xf>
    <xf numFmtId="0" fontId="16" fillId="3" borderId="2" xfId="1" applyFont="1" applyFill="1" applyBorder="1" applyAlignment="1">
      <alignment horizontal="right" vertical="top" wrapText="1"/>
    </xf>
    <xf numFmtId="0" fontId="16" fillId="3" borderId="2" xfId="1" applyFont="1" applyFill="1" applyBorder="1" applyAlignment="1">
      <alignment horizontal="right" vertical="center" wrapText="1"/>
    </xf>
    <xf numFmtId="2" fontId="16" fillId="0" borderId="2" xfId="1" applyNumberFormat="1" applyFont="1" applyBorder="1" applyAlignment="1">
      <alignment horizontal="right"/>
    </xf>
    <xf numFmtId="0" fontId="18" fillId="0" borderId="2" xfId="0" applyFont="1" applyBorder="1" applyAlignment="1">
      <alignment horizontal="center"/>
    </xf>
    <xf numFmtId="0" fontId="5" fillId="0" borderId="2" xfId="0" applyFont="1" applyBorder="1" applyAlignment="1">
      <alignment horizontal="center"/>
    </xf>
    <xf numFmtId="0" fontId="10" fillId="0" borderId="2" xfId="0" applyFont="1" applyBorder="1" applyAlignment="1">
      <alignment horizontal="center"/>
    </xf>
    <xf numFmtId="0" fontId="5" fillId="0" borderId="2" xfId="0" applyFont="1" applyBorder="1" applyAlignment="1">
      <alignment horizontal="center" vertical="center"/>
    </xf>
    <xf numFmtId="0" fontId="5" fillId="0" borderId="0" xfId="0" applyFont="1" applyBorder="1" applyAlignment="1">
      <alignment horizontal="left"/>
    </xf>
    <xf numFmtId="0" fontId="10" fillId="0" borderId="0" xfId="0" applyFont="1"/>
    <xf numFmtId="0" fontId="5" fillId="0" borderId="6" xfId="1" applyFont="1" applyBorder="1" applyAlignment="1">
      <alignment horizontal="left" vertical="center"/>
    </xf>
    <xf numFmtId="0" fontId="5" fillId="0" borderId="2" xfId="0" applyFont="1" applyBorder="1" applyAlignment="1">
      <alignment horizontal="center" vertical="center" wrapText="1"/>
    </xf>
    <xf numFmtId="0" fontId="5" fillId="0" borderId="2" xfId="1" applyFont="1" applyBorder="1" applyAlignment="1">
      <alignment horizontal="left"/>
    </xf>
    <xf numFmtId="0" fontId="15" fillId="0" borderId="2" xfId="10" applyFont="1" applyBorder="1" applyAlignment="1">
      <alignment horizontal="center"/>
    </xf>
    <xf numFmtId="0" fontId="15" fillId="0" borderId="2" xfId="10" applyFont="1" applyBorder="1" applyAlignment="1">
      <alignment horizontal="left"/>
    </xf>
    <xf numFmtId="0" fontId="15" fillId="0" borderId="2" xfId="10" applyFont="1" applyBorder="1"/>
    <xf numFmtId="2" fontId="15" fillId="0" borderId="2" xfId="10" applyNumberFormat="1" applyFont="1" applyBorder="1"/>
    <xf numFmtId="0" fontId="9" fillId="0" borderId="2" xfId="10" applyFont="1" applyBorder="1"/>
    <xf numFmtId="2" fontId="9" fillId="0" borderId="2" xfId="10" applyNumberFormat="1" applyFont="1" applyBorder="1"/>
    <xf numFmtId="0" fontId="15" fillId="0" borderId="0" xfId="10" applyFont="1" applyFill="1" applyBorder="1"/>
    <xf numFmtId="0" fontId="16" fillId="0" borderId="2" xfId="11" applyFont="1" applyBorder="1" applyAlignment="1">
      <alignment horizontal="right"/>
    </xf>
    <xf numFmtId="0" fontId="18" fillId="0" borderId="2" xfId="11" applyFont="1" applyBorder="1" applyAlignment="1">
      <alignment horizontal="right"/>
    </xf>
    <xf numFmtId="0" fontId="15" fillId="0" borderId="2" xfId="11" applyFont="1" applyBorder="1" applyAlignment="1">
      <alignment horizontal="right"/>
    </xf>
    <xf numFmtId="0" fontId="9" fillId="0" borderId="2" xfId="11" applyFont="1" applyBorder="1" applyAlignment="1">
      <alignment horizontal="right"/>
    </xf>
    <xf numFmtId="0" fontId="16" fillId="0" borderId="0" xfId="11" applyFont="1" applyBorder="1" applyAlignment="1">
      <alignment horizontal="right"/>
    </xf>
    <xf numFmtId="2" fontId="0" fillId="0" borderId="0" xfId="0" applyNumberFormat="1" applyBorder="1"/>
    <xf numFmtId="0" fontId="18" fillId="0" borderId="0" xfId="11" applyFont="1" applyBorder="1" applyAlignment="1">
      <alignment horizontal="right"/>
    </xf>
    <xf numFmtId="0" fontId="10"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10" fillId="0" borderId="2" xfId="12" applyFont="1" applyBorder="1" applyAlignment="1">
      <alignment horizontal="center"/>
    </xf>
    <xf numFmtId="0" fontId="10" fillId="0" borderId="2" xfId="12" applyFont="1" applyBorder="1" applyAlignment="1">
      <alignment horizontal="left"/>
    </xf>
    <xf numFmtId="0" fontId="10" fillId="0" borderId="2" xfId="0" applyFont="1" applyBorder="1" applyAlignment="1">
      <alignment horizontal="center"/>
    </xf>
    <xf numFmtId="0" fontId="5" fillId="0" borderId="2" xfId="0" applyFont="1" applyBorder="1" applyAlignment="1">
      <alignment horizontal="center"/>
    </xf>
    <xf numFmtId="2" fontId="5" fillId="0" borderId="2" xfId="0" applyNumberFormat="1" applyFont="1" applyBorder="1" applyAlignment="1">
      <alignment horizontal="center"/>
    </xf>
    <xf numFmtId="0" fontId="5" fillId="0" borderId="2" xfId="0" applyFont="1" applyBorder="1" applyAlignment="1">
      <alignment horizontal="center" vertical="center"/>
    </xf>
    <xf numFmtId="0" fontId="10" fillId="0" borderId="2" xfId="0" applyFont="1" applyBorder="1" applyAlignment="1">
      <alignment horizontal="center" vertical="center" wrapText="1"/>
    </xf>
    <xf numFmtId="0" fontId="69" fillId="0" borderId="2" xfId="0" quotePrefix="1" applyFont="1" applyBorder="1" applyAlignment="1">
      <alignment horizontal="center" vertical="top" wrapText="1"/>
    </xf>
    <xf numFmtId="0" fontId="5" fillId="0" borderId="0" xfId="0" applyFont="1" applyBorder="1" applyAlignment="1">
      <alignment horizontal="left" wrapText="1"/>
    </xf>
    <xf numFmtId="0" fontId="51" fillId="0" borderId="1" xfId="0" applyFont="1" applyBorder="1" applyAlignment="1">
      <alignment horizontal="center" wrapText="1"/>
    </xf>
    <xf numFmtId="0" fontId="50" fillId="0" borderId="2" xfId="0" applyFont="1" applyBorder="1" applyAlignment="1">
      <alignment horizontal="center"/>
    </xf>
    <xf numFmtId="0" fontId="51" fillId="0" borderId="2" xfId="0" applyFont="1" applyBorder="1" applyAlignment="1">
      <alignment horizontal="center" wrapText="1"/>
    </xf>
    <xf numFmtId="0" fontId="10" fillId="0" borderId="2" xfId="1" applyFont="1" applyBorder="1" applyAlignment="1">
      <alignment horizontal="left" vertical="center"/>
    </xf>
    <xf numFmtId="0" fontId="10" fillId="0" borderId="2" xfId="1" applyFont="1" applyBorder="1" applyAlignment="1">
      <alignment vertical="center"/>
    </xf>
    <xf numFmtId="0" fontId="10" fillId="0" borderId="2" xfId="1" applyFont="1" applyBorder="1" applyAlignment="1">
      <alignment horizontal="right" vertical="center"/>
    </xf>
    <xf numFmtId="0" fontId="10" fillId="0" borderId="2" xfId="1" applyFont="1" applyBorder="1" applyAlignment="1">
      <alignment horizontal="right"/>
    </xf>
    <xf numFmtId="0" fontId="10" fillId="0" borderId="2" xfId="1" applyFont="1" applyBorder="1" applyAlignment="1">
      <alignment horizontal="left"/>
    </xf>
    <xf numFmtId="0" fontId="10" fillId="0" borderId="2" xfId="1" applyFont="1" applyBorder="1" applyAlignment="1">
      <alignment vertical="top" wrapText="1"/>
    </xf>
    <xf numFmtId="0" fontId="10" fillId="2" borderId="2" xfId="0" applyFont="1" applyFill="1" applyBorder="1"/>
    <xf numFmtId="0" fontId="5" fillId="2" borderId="2" xfId="0" applyFont="1" applyFill="1" applyBorder="1"/>
    <xf numFmtId="0" fontId="70" fillId="0" borderId="2" xfId="0" quotePrefix="1" applyFont="1" applyBorder="1" applyAlignment="1">
      <alignment horizontal="center" vertical="top" wrapText="1"/>
    </xf>
    <xf numFmtId="0" fontId="5" fillId="0" borderId="5" xfId="0" applyFont="1" applyBorder="1" applyAlignment="1">
      <alignment horizontal="center" vertical="top" wrapText="1"/>
    </xf>
    <xf numFmtId="0" fontId="5" fillId="0" borderId="9" xfId="0" applyFont="1" applyBorder="1" applyAlignment="1">
      <alignment horizontal="center" vertical="top" wrapText="1"/>
    </xf>
    <xf numFmtId="0" fontId="5" fillId="0" borderId="6" xfId="0" applyFont="1" applyBorder="1" applyAlignment="1">
      <alignment horizontal="center" vertical="top" wrapText="1"/>
    </xf>
    <xf numFmtId="0" fontId="5" fillId="0" borderId="2" xfId="0" applyFont="1" applyBorder="1" applyAlignment="1">
      <alignment horizontal="center" vertical="top" wrapText="1"/>
    </xf>
    <xf numFmtId="0" fontId="5" fillId="0" borderId="0" xfId="1" applyFont="1" applyAlignment="1">
      <alignment horizontal="center" vertical="top" wrapText="1"/>
    </xf>
    <xf numFmtId="0" fontId="5" fillId="0" borderId="0" xfId="1" applyFont="1" applyAlignment="1">
      <alignment horizontal="center"/>
    </xf>
    <xf numFmtId="0" fontId="34" fillId="0" borderId="0" xfId="0" applyFont="1" applyAlignment="1">
      <alignment horizontal="center"/>
    </xf>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37" fillId="0" borderId="1" xfId="0" applyFont="1" applyBorder="1" applyAlignment="1">
      <alignment horizontal="center" vertical="top" wrapText="1"/>
    </xf>
    <xf numFmtId="0" fontId="37" fillId="0" borderId="3" xfId="0" applyFont="1" applyBorder="1" applyAlignment="1">
      <alignment horizontal="center" vertical="top" wrapText="1"/>
    </xf>
    <xf numFmtId="0" fontId="0" fillId="0" borderId="2" xfId="0" applyBorder="1" applyAlignment="1">
      <alignment horizontal="center" vertical="center"/>
    </xf>
    <xf numFmtId="2" fontId="0" fillId="0" borderId="2" xfId="0" applyNumberFormat="1" applyBorder="1" applyAlignment="1">
      <alignment horizontal="center" vertical="center"/>
    </xf>
    <xf numFmtId="0" fontId="10" fillId="0" borderId="2" xfId="0" applyFont="1" applyBorder="1" applyAlignment="1">
      <alignment vertical="center"/>
    </xf>
    <xf numFmtId="2" fontId="10" fillId="0" borderId="2" xfId="0" applyNumberFormat="1" applyFont="1" applyBorder="1" applyAlignment="1">
      <alignment vertical="center"/>
    </xf>
    <xf numFmtId="2" fontId="5" fillId="0" borderId="2" xfId="0" applyNumberFormat="1" applyFont="1" applyBorder="1" applyAlignment="1">
      <alignment horizontal="center" vertical="center"/>
    </xf>
    <xf numFmtId="0" fontId="10" fillId="0" borderId="2" xfId="0" applyFont="1" applyBorder="1" applyAlignment="1"/>
    <xf numFmtId="1" fontId="13" fillId="0" borderId="2" xfId="0" applyNumberFormat="1" applyFont="1" applyBorder="1" applyAlignment="1"/>
    <xf numFmtId="2" fontId="13" fillId="0" borderId="2" xfId="0" applyNumberFormat="1" applyFont="1" applyBorder="1" applyAlignment="1"/>
    <xf numFmtId="0" fontId="0" fillId="0" borderId="2" xfId="0" applyBorder="1" applyAlignment="1"/>
    <xf numFmtId="2" fontId="0" fillId="0" borderId="2" xfId="0" applyNumberFormat="1" applyBorder="1" applyAlignment="1"/>
    <xf numFmtId="0" fontId="5" fillId="0" borderId="2" xfId="0" applyFont="1" applyBorder="1" applyAlignment="1">
      <alignment horizontal="right" wrapText="1"/>
    </xf>
    <xf numFmtId="2" fontId="5" fillId="0" borderId="2" xfId="0" applyNumberFormat="1" applyFont="1" applyBorder="1" applyAlignment="1">
      <alignment horizontal="right" wrapText="1"/>
    </xf>
    <xf numFmtId="1" fontId="5" fillId="0" borderId="2" xfId="0" applyNumberFormat="1" applyFont="1" applyBorder="1" applyAlignment="1">
      <alignment horizontal="right" wrapText="1"/>
    </xf>
    <xf numFmtId="2" fontId="0" fillId="0" borderId="2" xfId="0" applyNumberFormat="1" applyBorder="1" applyAlignment="1">
      <alignment horizontal="center"/>
    </xf>
    <xf numFmtId="2" fontId="0" fillId="2" borderId="2" xfId="0" applyNumberFormat="1"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xf numFmtId="2" fontId="5" fillId="0" borderId="2" xfId="1" applyNumberFormat="1" applyFont="1" applyBorder="1" applyAlignment="1">
      <alignment horizontal="center" vertical="center"/>
    </xf>
    <xf numFmtId="1" fontId="5" fillId="0" borderId="2" xfId="1" applyNumberFormat="1" applyFont="1" applyBorder="1" applyAlignment="1">
      <alignment horizontal="center" vertical="center"/>
    </xf>
    <xf numFmtId="0" fontId="36" fillId="0" borderId="2" xfId="0" quotePrefix="1" applyFont="1" applyBorder="1" applyAlignment="1">
      <alignment horizontal="left" vertical="center" wrapText="1"/>
    </xf>
    <xf numFmtId="0" fontId="10" fillId="0" borderId="2" xfId="0" applyFont="1" applyBorder="1" applyAlignment="1">
      <alignment horizontal="left" vertical="center"/>
    </xf>
    <xf numFmtId="0" fontId="10" fillId="0" borderId="2" xfId="0" applyFont="1" applyBorder="1" applyAlignment="1">
      <alignment horizontal="center"/>
    </xf>
    <xf numFmtId="0" fontId="5" fillId="0" borderId="2" xfId="0" applyFont="1" applyBorder="1" applyAlignment="1">
      <alignment horizontal="center"/>
    </xf>
    <xf numFmtId="0" fontId="5" fillId="0" borderId="2" xfId="0" applyFont="1" applyBorder="1" applyAlignment="1">
      <alignment horizontal="center" vertical="top" wrapText="1"/>
    </xf>
    <xf numFmtId="0" fontId="5" fillId="0" borderId="0" xfId="0" applyFont="1" applyAlignment="1">
      <alignment horizontal="left"/>
    </xf>
    <xf numFmtId="0" fontId="8" fillId="0" borderId="0" xfId="3" applyFont="1" applyAlignment="1">
      <alignment horizontal="center"/>
    </xf>
    <xf numFmtId="0" fontId="5" fillId="0" borderId="2" xfId="3" applyFont="1" applyBorder="1" applyAlignment="1">
      <alignment horizontal="center" vertical="top" wrapText="1"/>
    </xf>
    <xf numFmtId="0" fontId="5" fillId="0" borderId="5" xfId="3" applyFont="1" applyBorder="1" applyAlignment="1">
      <alignment horizontal="center" vertical="top"/>
    </xf>
    <xf numFmtId="0" fontId="5" fillId="0" borderId="9" xfId="3" applyFont="1" applyBorder="1" applyAlignment="1">
      <alignment horizontal="center" vertical="top"/>
    </xf>
    <xf numFmtId="0" fontId="5" fillId="0" borderId="2" xfId="3" applyFont="1" applyBorder="1" applyAlignment="1">
      <alignment horizontal="center" vertical="top"/>
    </xf>
    <xf numFmtId="0" fontId="10" fillId="0" borderId="0" xfId="3" applyFont="1"/>
    <xf numFmtId="0" fontId="47" fillId="0" borderId="2" xfId="0" quotePrefix="1" applyFont="1" applyBorder="1" applyAlignment="1">
      <alignment vertical="top" wrapText="1"/>
    </xf>
    <xf numFmtId="0" fontId="5" fillId="0" borderId="2" xfId="0" applyFont="1" applyBorder="1" applyAlignment="1"/>
    <xf numFmtId="0" fontId="5" fillId="0" borderId="2" xfId="0" applyFont="1" applyBorder="1" applyAlignment="1">
      <alignment wrapText="1"/>
    </xf>
    <xf numFmtId="0" fontId="10" fillId="0" borderId="2" xfId="0" quotePrefix="1" applyFont="1" applyBorder="1" applyAlignment="1">
      <alignment horizontal="left" vertical="center" wrapText="1"/>
    </xf>
    <xf numFmtId="0" fontId="18" fillId="0" borderId="5" xfId="0" applyFont="1" applyBorder="1" applyAlignment="1">
      <alignment horizontal="center"/>
    </xf>
    <xf numFmtId="0" fontId="18" fillId="0" borderId="6" xfId="0" applyFont="1" applyBorder="1" applyAlignment="1">
      <alignment horizontal="center"/>
    </xf>
    <xf numFmtId="0" fontId="18" fillId="0" borderId="2" xfId="0" applyFont="1" applyBorder="1" applyAlignment="1"/>
    <xf numFmtId="0" fontId="18" fillId="0" borderId="2" xfId="0" applyFont="1" applyBorder="1" applyAlignment="1">
      <alignment wrapText="1"/>
    </xf>
    <xf numFmtId="0" fontId="16" fillId="0" borderId="2" xfId="3" applyFont="1" applyBorder="1"/>
    <xf numFmtId="0" fontId="15" fillId="0" borderId="0" xfId="0" applyFont="1" applyAlignment="1">
      <alignment horizontal="justify" vertical="top" wrapText="1"/>
    </xf>
    <xf numFmtId="0" fontId="10" fillId="0" borderId="0" xfId="0" applyFont="1" applyAlignment="1">
      <alignment horizontal="justify" vertical="top" wrapText="1"/>
    </xf>
    <xf numFmtId="0" fontId="0" fillId="0" borderId="0" xfId="0" applyAlignment="1">
      <alignment wrapText="1"/>
    </xf>
    <xf numFmtId="0" fontId="29" fillId="0" borderId="2" xfId="0" quotePrefix="1" applyFont="1" applyBorder="1" applyAlignment="1">
      <alignment vertical="top" wrapText="1"/>
    </xf>
    <xf numFmtId="0" fontId="18" fillId="0" borderId="2" xfId="3" applyFont="1" applyBorder="1"/>
    <xf numFmtId="0" fontId="16" fillId="0" borderId="5" xfId="3" applyFont="1" applyBorder="1"/>
    <xf numFmtId="0" fontId="16" fillId="0" borderId="2" xfId="0" applyFont="1" applyFill="1" applyBorder="1"/>
    <xf numFmtId="0" fontId="10" fillId="0" borderId="0" xfId="0" applyFont="1" applyBorder="1" applyAlignment="1">
      <alignment horizontal="left" vertical="center"/>
    </xf>
    <xf numFmtId="0" fontId="27" fillId="0" borderId="2" xfId="0" applyFont="1" applyBorder="1" applyAlignment="1">
      <alignment horizontal="center"/>
    </xf>
    <xf numFmtId="0" fontId="33" fillId="0" borderId="2" xfId="0" applyFont="1" applyBorder="1" applyAlignment="1">
      <alignment vertical="center" wrapText="1"/>
    </xf>
    <xf numFmtId="0" fontId="5" fillId="0" borderId="0" xfId="0" applyFont="1" applyAlignment="1">
      <alignment vertical="top" wrapText="1"/>
    </xf>
    <xf numFmtId="0" fontId="5" fillId="0" borderId="3" xfId="0" applyFont="1" applyBorder="1" applyAlignment="1">
      <alignment vertical="top"/>
    </xf>
    <xf numFmtId="0" fontId="51" fillId="0" borderId="7" xfId="0" applyFont="1" applyBorder="1" applyAlignment="1">
      <alignment horizontal="center"/>
    </xf>
    <xf numFmtId="0" fontId="19" fillId="0" borderId="0" xfId="0" applyFont="1" applyAlignment="1">
      <alignment horizontal="center"/>
    </xf>
    <xf numFmtId="0" fontId="72" fillId="0" borderId="2" xfId="0" applyFont="1" applyBorder="1"/>
    <xf numFmtId="0" fontId="71" fillId="0" borderId="2" xfId="0" applyFont="1" applyBorder="1" applyAlignment="1">
      <alignment horizontal="right" wrapText="1"/>
    </xf>
    <xf numFmtId="0" fontId="16" fillId="0" borderId="2" xfId="1" applyFont="1" applyBorder="1" applyAlignment="1"/>
    <xf numFmtId="0" fontId="16" fillId="0" borderId="2" xfId="1" applyFont="1" applyBorder="1"/>
    <xf numFmtId="0" fontId="16" fillId="0" borderId="2" xfId="1" applyFont="1" applyBorder="1" applyAlignment="1">
      <alignment vertical="top" wrapText="1"/>
    </xf>
    <xf numFmtId="0" fontId="38" fillId="0" borderId="1" xfId="0" applyFont="1" applyBorder="1" applyAlignment="1">
      <alignment horizontal="center" vertical="top" wrapText="1"/>
    </xf>
    <xf numFmtId="0" fontId="16" fillId="0" borderId="2" xfId="13" applyFont="1" applyBorder="1" applyAlignment="1">
      <alignment horizontal="center" vertical="center"/>
    </xf>
    <xf numFmtId="0" fontId="16" fillId="0" borderId="2" xfId="14" applyFont="1" applyBorder="1" applyAlignment="1">
      <alignment horizontal="center" vertical="center"/>
    </xf>
    <xf numFmtId="0" fontId="16" fillId="0" borderId="2" xfId="13" applyFont="1" applyBorder="1" applyAlignment="1">
      <alignment horizontal="center" vertical="center" wrapText="1"/>
    </xf>
    <xf numFmtId="0" fontId="18" fillId="0" borderId="2" xfId="13" applyFont="1" applyBorder="1" applyAlignment="1">
      <alignment horizontal="center" vertical="center" wrapText="1"/>
    </xf>
    <xf numFmtId="0" fontId="15" fillId="3" borderId="2" xfId="0" applyFont="1" applyFill="1" applyBorder="1"/>
    <xf numFmtId="0" fontId="15" fillId="3" borderId="5" xfId="0" applyFont="1" applyFill="1" applyBorder="1" applyAlignment="1"/>
    <xf numFmtId="0" fontId="18" fillId="0" borderId="2" xfId="0" quotePrefix="1" applyFont="1" applyBorder="1" applyAlignment="1">
      <alignment horizontal="left" vertical="center" wrapText="1"/>
    </xf>
    <xf numFmtId="0" fontId="18" fillId="0" borderId="2" xfId="0" applyFont="1" applyBorder="1" applyAlignment="1">
      <alignment horizontal="left" vertical="center"/>
    </xf>
    <xf numFmtId="2" fontId="15" fillId="3" borderId="2" xfId="0" applyNumberFormat="1" applyFont="1" applyFill="1" applyBorder="1"/>
    <xf numFmtId="0" fontId="73" fillId="0" borderId="2" xfId="0" applyFont="1" applyBorder="1"/>
    <xf numFmtId="0" fontId="73" fillId="3" borderId="5" xfId="0" applyFont="1" applyFill="1" applyBorder="1" applyAlignment="1"/>
    <xf numFmtId="0" fontId="73" fillId="3" borderId="2" xfId="0" applyFont="1" applyFill="1" applyBorder="1"/>
    <xf numFmtId="2" fontId="73" fillId="3" borderId="2" xfId="0" applyNumberFormat="1" applyFont="1" applyFill="1" applyBorder="1"/>
    <xf numFmtId="0" fontId="20" fillId="3" borderId="0" xfId="0" applyFont="1" applyFill="1"/>
    <xf numFmtId="0" fontId="15" fillId="0" borderId="0" xfId="0" applyFont="1"/>
    <xf numFmtId="0" fontId="9" fillId="3" borderId="5" xfId="0" applyFont="1" applyFill="1" applyBorder="1" applyAlignment="1"/>
    <xf numFmtId="0" fontId="9" fillId="3" borderId="2" xfId="0" applyFont="1" applyFill="1" applyBorder="1"/>
    <xf numFmtId="0" fontId="3" fillId="0" borderId="2" xfId="1" applyFont="1" applyBorder="1"/>
    <xf numFmtId="0" fontId="75" fillId="0" borderId="2" xfId="1" applyFont="1" applyBorder="1" applyAlignment="1">
      <alignment horizontal="right" vertical="center" wrapText="1"/>
    </xf>
    <xf numFmtId="0" fontId="67" fillId="0" borderId="2" xfId="1" applyFont="1" applyBorder="1"/>
    <xf numFmtId="0" fontId="15" fillId="0" borderId="18" xfId="15" applyFont="1" applyFill="1" applyBorder="1" applyAlignment="1"/>
    <xf numFmtId="0" fontId="76" fillId="0" borderId="0" xfId="1" applyFont="1" applyAlignment="1">
      <alignment horizontal="center"/>
    </xf>
    <xf numFmtId="0" fontId="67" fillId="0" borderId="0" xfId="1" applyFont="1"/>
    <xf numFmtId="0" fontId="67" fillId="0" borderId="0" xfId="1" applyFont="1" applyBorder="1"/>
    <xf numFmtId="0" fontId="22" fillId="0" borderId="2" xfId="1" applyFont="1" applyBorder="1" applyAlignment="1">
      <alignment horizontal="center" vertical="top" wrapText="1"/>
    </xf>
    <xf numFmtId="0" fontId="3" fillId="0" borderId="2" xfId="1" applyFont="1" applyBorder="1" applyAlignment="1">
      <alignment horizontal="center"/>
    </xf>
    <xf numFmtId="0" fontId="10" fillId="0" borderId="2" xfId="16" applyFont="1" applyFill="1" applyBorder="1" applyAlignment="1"/>
    <xf numFmtId="0" fontId="15" fillId="0" borderId="2" xfId="16" applyFont="1" applyFill="1" applyBorder="1" applyAlignment="1"/>
    <xf numFmtId="0" fontId="75" fillId="0" borderId="2" xfId="1" applyFont="1" applyBorder="1" applyAlignment="1">
      <alignment wrapText="1"/>
    </xf>
    <xf numFmtId="0" fontId="75" fillId="0" borderId="2" xfId="1" applyFont="1" applyBorder="1"/>
    <xf numFmtId="0" fontId="75" fillId="0" borderId="2" xfId="1" applyFont="1" applyBorder="1" applyAlignment="1"/>
    <xf numFmtId="0" fontId="77" fillId="0" borderId="2" xfId="1" applyFont="1" applyBorder="1" applyAlignment="1">
      <alignment horizontal="center"/>
    </xf>
    <xf numFmtId="0" fontId="78" fillId="0" borderId="2" xfId="1" applyFont="1" applyBorder="1" applyAlignment="1">
      <alignment horizontal="center"/>
    </xf>
    <xf numFmtId="0" fontId="79" fillId="0" borderId="2" xfId="1" applyFont="1" applyBorder="1"/>
    <xf numFmtId="0" fontId="24" fillId="0" borderId="2" xfId="1" applyFont="1" applyBorder="1"/>
    <xf numFmtId="0" fontId="24" fillId="0" borderId="2" xfId="1" applyFont="1" applyBorder="1" applyAlignment="1"/>
    <xf numFmtId="0" fontId="10" fillId="0" borderId="2" xfId="17" applyFont="1" applyFill="1" applyBorder="1"/>
    <xf numFmtId="0" fontId="18" fillId="0" borderId="0" xfId="0" applyFont="1" applyAlignment="1">
      <alignment horizontal="center"/>
    </xf>
    <xf numFmtId="0" fontId="5" fillId="0" borderId="0" xfId="0" applyFont="1" applyAlignment="1">
      <alignment horizontal="right" vertical="top" wrapText="1"/>
    </xf>
    <xf numFmtId="0" fontId="5" fillId="0" borderId="0" xfId="0" applyFont="1" applyAlignment="1">
      <alignment vertical="top" wrapText="1"/>
    </xf>
    <xf numFmtId="0" fontId="5" fillId="0" borderId="2" xfId="0" applyFont="1" applyBorder="1" applyAlignment="1">
      <alignment horizontal="center"/>
    </xf>
    <xf numFmtId="0" fontId="10" fillId="0" borderId="2" xfId="0" applyFont="1" applyBorder="1" applyAlignment="1">
      <alignment horizontal="center"/>
    </xf>
    <xf numFmtId="0" fontId="5" fillId="0" borderId="0" xfId="0" applyFont="1" applyAlignment="1">
      <alignment horizontal="left"/>
    </xf>
    <xf numFmtId="0" fontId="5" fillId="0" borderId="0" xfId="0" applyFont="1" applyAlignment="1">
      <alignment horizontal="center" vertical="top" wrapText="1"/>
    </xf>
    <xf numFmtId="0" fontId="5" fillId="0" borderId="2" xfId="0" applyFont="1" applyBorder="1" applyAlignment="1">
      <alignment horizontal="center" vertical="top" wrapText="1"/>
    </xf>
    <xf numFmtId="0" fontId="5" fillId="0" borderId="2" xfId="0" applyFont="1" applyBorder="1" applyAlignment="1">
      <alignment horizontal="center" vertical="center"/>
    </xf>
    <xf numFmtId="0" fontId="17" fillId="0" borderId="0" xfId="0" applyFont="1" applyAlignment="1">
      <alignment horizontal="right"/>
    </xf>
    <xf numFmtId="0" fontId="9"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vertical="top" wrapText="1"/>
    </xf>
    <xf numFmtId="0" fontId="18" fillId="0" borderId="2" xfId="5" applyFont="1" applyBorder="1" applyAlignment="1">
      <alignment horizontal="center" vertical="top" wrapText="1"/>
    </xf>
    <xf numFmtId="0" fontId="8" fillId="0" borderId="0" xfId="3" applyFont="1" applyAlignment="1">
      <alignment horizontal="center"/>
    </xf>
    <xf numFmtId="0" fontId="5" fillId="0" borderId="0" xfId="5" applyFont="1" applyAlignment="1">
      <alignment horizontal="left"/>
    </xf>
    <xf numFmtId="0" fontId="18" fillId="0" borderId="2" xfId="5" applyFont="1" applyBorder="1" applyAlignment="1">
      <alignment horizontal="center" vertical="center" wrapText="1"/>
    </xf>
    <xf numFmtId="0" fontId="15" fillId="0" borderId="5" xfId="5" applyFont="1" applyBorder="1" applyAlignment="1">
      <alignment horizontal="center" vertical="top" wrapText="1"/>
    </xf>
    <xf numFmtId="0" fontId="15" fillId="0" borderId="6" xfId="5" applyFont="1" applyBorder="1" applyAlignment="1">
      <alignment horizontal="center" vertical="top" wrapText="1"/>
    </xf>
    <xf numFmtId="0" fontId="16" fillId="0" borderId="0" xfId="5" applyFont="1" applyAlignment="1">
      <alignment horizontal="left"/>
    </xf>
    <xf numFmtId="0" fontId="10" fillId="0" borderId="0" xfId="0" applyFont="1"/>
    <xf numFmtId="0" fontId="15" fillId="0" borderId="0" xfId="3" applyFont="1" applyAlignment="1">
      <alignment horizontal="center"/>
    </xf>
    <xf numFmtId="0" fontId="0" fillId="0" borderId="2" xfId="0" applyBorder="1" applyAlignment="1">
      <alignment horizontal="right"/>
    </xf>
    <xf numFmtId="0" fontId="10" fillId="0" borderId="2" xfId="0" applyFont="1" applyBorder="1" applyAlignment="1">
      <alignment horizontal="right"/>
    </xf>
    <xf numFmtId="0" fontId="10" fillId="0" borderId="2" xfId="18" applyBorder="1"/>
    <xf numFmtId="0" fontId="10" fillId="0" borderId="2" xfId="18" applyFont="1" applyFill="1" applyBorder="1"/>
    <xf numFmtId="0" fontId="5" fillId="3" borderId="2" xfId="3" applyFont="1" applyFill="1" applyBorder="1" applyAlignment="1">
      <alignment horizontal="center" vertical="center" wrapText="1"/>
    </xf>
    <xf numFmtId="0" fontId="63" fillId="3" borderId="2" xfId="3" applyFont="1" applyFill="1" applyBorder="1" applyAlignment="1">
      <alignment horizontal="center" vertical="center" wrapText="1"/>
    </xf>
    <xf numFmtId="0" fontId="5" fillId="0" borderId="0" xfId="7" applyFont="1" applyAlignment="1">
      <alignment horizontal="center"/>
    </xf>
    <xf numFmtId="0" fontId="60" fillId="0" borderId="0" xfId="3" applyFont="1" applyAlignment="1">
      <alignment horizontal="left" vertical="center"/>
    </xf>
    <xf numFmtId="0" fontId="10" fillId="0" borderId="0" xfId="3" applyAlignment="1">
      <alignment horizontal="center"/>
    </xf>
    <xf numFmtId="0" fontId="80" fillId="0" borderId="0" xfId="5" applyFont="1"/>
    <xf numFmtId="0" fontId="9" fillId="0" borderId="2" xfId="5" applyFont="1" applyBorder="1" applyAlignment="1">
      <alignment horizontal="center" vertical="top" wrapText="1"/>
    </xf>
    <xf numFmtId="0" fontId="9" fillId="0" borderId="2" xfId="5" applyFont="1" applyBorder="1" applyAlignment="1">
      <alignment horizontal="center" wrapText="1"/>
    </xf>
    <xf numFmtId="14" fontId="9" fillId="0" borderId="2" xfId="5" applyNumberFormat="1" applyFont="1" applyBorder="1" applyAlignment="1">
      <alignment horizontal="center" wrapText="1"/>
    </xf>
    <xf numFmtId="0" fontId="9" fillId="0" borderId="5" xfId="5" applyFont="1" applyBorder="1" applyAlignment="1">
      <alignment horizontal="center" vertical="top" wrapText="1"/>
    </xf>
    <xf numFmtId="0" fontId="9" fillId="0" borderId="6" xfId="5" applyFont="1" applyBorder="1" applyAlignment="1">
      <alignment horizontal="center" vertical="top" wrapText="1"/>
    </xf>
    <xf numFmtId="0" fontId="9" fillId="0" borderId="2" xfId="5" applyFont="1" applyBorder="1" applyAlignment="1">
      <alignment horizontal="left" vertical="top" wrapText="1"/>
    </xf>
    <xf numFmtId="0" fontId="9" fillId="0" borderId="2" xfId="3" applyFont="1" applyBorder="1" applyAlignment="1">
      <alignment horizontal="left" vertical="center" wrapText="1"/>
    </xf>
    <xf numFmtId="0" fontId="80" fillId="0" borderId="2" xfId="5" applyFont="1" applyBorder="1" applyAlignment="1">
      <alignment horizontal="center" vertical="top" wrapText="1"/>
    </xf>
    <xf numFmtId="0" fontId="9" fillId="0" borderId="2" xfId="0" applyFont="1" applyBorder="1" applyAlignment="1">
      <alignment horizontal="center" wrapText="1"/>
    </xf>
    <xf numFmtId="0" fontId="9" fillId="0" borderId="2" xfId="5" applyFont="1" applyBorder="1" applyAlignment="1">
      <alignment horizontal="center"/>
    </xf>
    <xf numFmtId="14" fontId="9" fillId="0" borderId="0" xfId="5" applyNumberFormat="1" applyFont="1" applyAlignment="1">
      <alignment horizontal="center"/>
    </xf>
    <xf numFmtId="0" fontId="9" fillId="0" borderId="6" xfId="5" applyFont="1" applyBorder="1" applyAlignment="1">
      <alignment horizontal="left" vertical="top" wrapText="1"/>
    </xf>
    <xf numFmtId="0" fontId="9" fillId="0" borderId="0" xfId="5" applyFont="1" applyBorder="1" applyAlignment="1">
      <alignment horizontal="center" wrapText="1"/>
    </xf>
    <xf numFmtId="0" fontId="9" fillId="0" borderId="0" xfId="5" applyFont="1" applyBorder="1" applyAlignment="1">
      <alignment horizontal="center"/>
    </xf>
    <xf numFmtId="0" fontId="10" fillId="0" borderId="0" xfId="5" applyBorder="1"/>
    <xf numFmtId="0" fontId="5" fillId="0" borderId="2" xfId="0" applyFont="1" applyBorder="1" applyAlignment="1">
      <alignment horizontal="center" vertical="top" wrapText="1"/>
    </xf>
    <xf numFmtId="0" fontId="5" fillId="0" borderId="0" xfId="0" applyFont="1" applyAlignment="1">
      <alignment horizontal="left"/>
    </xf>
    <xf numFmtId="0" fontId="5" fillId="0" borderId="0" xfId="0" applyFont="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17" fillId="0" borderId="0" xfId="0" applyFont="1" applyAlignment="1">
      <alignment horizontal="right"/>
    </xf>
    <xf numFmtId="0" fontId="14" fillId="0" borderId="0" xfId="0" applyFont="1" applyAlignment="1">
      <alignment horizontal="center"/>
    </xf>
    <xf numFmtId="0" fontId="5" fillId="0" borderId="0" xfId="0" applyFont="1" applyAlignment="1">
      <alignment horizontal="right" vertical="top" wrapText="1"/>
    </xf>
    <xf numFmtId="0" fontId="5" fillId="0" borderId="0" xfId="0" applyFont="1" applyAlignment="1">
      <alignment vertical="top" wrapText="1"/>
    </xf>
    <xf numFmtId="0" fontId="15" fillId="0" borderId="0" xfId="0" applyFont="1" applyAlignment="1">
      <alignment horizontal="center"/>
    </xf>
    <xf numFmtId="0" fontId="8" fillId="0" borderId="0" xfId="0" applyFont="1" applyAlignment="1">
      <alignment horizontal="center" wrapText="1"/>
    </xf>
    <xf numFmtId="0" fontId="10" fillId="0" borderId="0" xfId="0" applyFont="1" applyAlignment="1">
      <alignment horizontal="center"/>
    </xf>
    <xf numFmtId="0" fontId="10" fillId="0" borderId="0" xfId="0" applyFont="1"/>
    <xf numFmtId="0" fontId="15" fillId="0" borderId="2" xfId="0" applyFont="1" applyFill="1" applyBorder="1"/>
    <xf numFmtId="0" fontId="10" fillId="0" borderId="2" xfId="0" applyFont="1" applyBorder="1" applyAlignment="1">
      <alignment horizontal="center" vertical="center" wrapText="1"/>
    </xf>
    <xf numFmtId="0" fontId="10" fillId="0" borderId="2" xfId="0" applyFont="1" applyBorder="1" applyAlignment="1">
      <alignment horizontal="center"/>
    </xf>
    <xf numFmtId="0" fontId="5" fillId="0" borderId="0" xfId="0" applyFont="1" applyAlignment="1">
      <alignment horizontal="left"/>
    </xf>
    <xf numFmtId="0" fontId="18" fillId="0" borderId="0" xfId="0" applyFont="1" applyBorder="1" applyAlignment="1">
      <alignment horizontal="left" wrapText="1"/>
    </xf>
    <xf numFmtId="0" fontId="5" fillId="0" borderId="0" xfId="0" applyFont="1" applyAlignment="1">
      <alignment horizontal="center"/>
    </xf>
    <xf numFmtId="0" fontId="5" fillId="0" borderId="0" xfId="1" applyFont="1" applyAlignment="1">
      <alignment horizontal="center" vertical="top" wrapText="1"/>
    </xf>
    <xf numFmtId="0" fontId="5" fillId="0" borderId="0" xfId="1" applyFont="1" applyAlignment="1">
      <alignment horizontal="center"/>
    </xf>
    <xf numFmtId="0" fontId="0" fillId="0" borderId="0" xfId="0" applyAlignment="1">
      <alignment horizontal="center"/>
    </xf>
    <xf numFmtId="0" fontId="10" fillId="0" borderId="0" xfId="0" applyFont="1"/>
    <xf numFmtId="0" fontId="5" fillId="0" borderId="2" xfId="1" applyFont="1" applyBorder="1" applyAlignment="1">
      <alignment horizontal="center" vertical="center" wrapText="1"/>
    </xf>
    <xf numFmtId="0" fontId="5" fillId="0" borderId="0" xfId="0" applyFont="1" applyAlignment="1">
      <alignment horizontal="right"/>
    </xf>
    <xf numFmtId="0" fontId="5" fillId="0" borderId="2" xfId="0" applyFont="1" applyBorder="1" applyAlignment="1">
      <alignment horizontal="center" vertical="center" wrapText="1"/>
    </xf>
    <xf numFmtId="0" fontId="10" fillId="0" borderId="2" xfId="1" applyFont="1" applyBorder="1" applyAlignment="1">
      <alignment horizontal="left" vertical="center" wrapText="1"/>
    </xf>
    <xf numFmtId="0" fontId="82" fillId="0" borderId="2" xfId="0" applyFont="1" applyBorder="1" applyAlignment="1">
      <alignment horizontal="center" vertical="center" wrapText="1"/>
    </xf>
    <xf numFmtId="0" fontId="59" fillId="0" borderId="2" xfId="0" applyFont="1" applyBorder="1" applyAlignment="1">
      <alignment horizontal="center" vertical="center" wrapText="1"/>
    </xf>
    <xf numFmtId="0" fontId="82" fillId="0" borderId="5" xfId="0" applyFont="1" applyBorder="1" applyAlignment="1">
      <alignment horizontal="center" vertical="center" wrapText="1"/>
    </xf>
    <xf numFmtId="0" fontId="2" fillId="0" borderId="2" xfId="0" applyFont="1" applyBorder="1" applyAlignment="1">
      <alignment horizontal="center" vertical="center" wrapText="1"/>
    </xf>
    <xf numFmtId="17" fontId="82" fillId="0" borderId="5" xfId="0" applyNumberFormat="1" applyFont="1" applyBorder="1" applyAlignment="1">
      <alignment horizontal="center" vertical="center" wrapText="1"/>
    </xf>
    <xf numFmtId="0" fontId="59" fillId="0" borderId="5" xfId="0" applyFont="1" applyBorder="1" applyAlignment="1">
      <alignment horizontal="center" vertical="center" wrapText="1"/>
    </xf>
    <xf numFmtId="0" fontId="5" fillId="0" borderId="0" xfId="0" applyFont="1" applyFill="1" applyBorder="1" applyAlignment="1">
      <alignment horizontal="left" wrapText="1"/>
    </xf>
    <xf numFmtId="0" fontId="9" fillId="0" borderId="0" xfId="0" applyFont="1" applyBorder="1" applyAlignment="1">
      <alignment vertical="top" wrapText="1"/>
    </xf>
    <xf numFmtId="0" fontId="16" fillId="0" borderId="2" xfId="0" quotePrefix="1" applyFont="1" applyBorder="1" applyAlignment="1">
      <alignment horizontal="left" vertical="center" wrapText="1"/>
    </xf>
    <xf numFmtId="0" fontId="16" fillId="0" borderId="2" xfId="0" applyFont="1" applyBorder="1" applyAlignment="1">
      <alignment horizontal="left" vertical="center"/>
    </xf>
    <xf numFmtId="0" fontId="73" fillId="0" borderId="6" xfId="0" applyFont="1" applyBorder="1" applyAlignment="1"/>
    <xf numFmtId="0" fontId="73" fillId="0" borderId="2" xfId="0" applyFont="1" applyBorder="1" applyAlignment="1"/>
    <xf numFmtId="0" fontId="23" fillId="0" borderId="0" xfId="1" applyFont="1" applyBorder="1" applyAlignment="1">
      <alignment horizontal="left"/>
    </xf>
    <xf numFmtId="0" fontId="72" fillId="0" borderId="0" xfId="1" applyFont="1"/>
    <xf numFmtId="0" fontId="50" fillId="0" borderId="0" xfId="1" applyFont="1" applyBorder="1" applyAlignment="1">
      <alignment horizontal="center"/>
    </xf>
    <xf numFmtId="0" fontId="84" fillId="0" borderId="0" xfId="0" applyFont="1"/>
    <xf numFmtId="0" fontId="84" fillId="0" borderId="0" xfId="0" applyFont="1" applyAlignment="1">
      <alignment horizontal="center"/>
    </xf>
    <xf numFmtId="0" fontId="85" fillId="3" borderId="21" xfId="6" applyFont="1" applyFill="1" applyBorder="1" applyAlignment="1">
      <alignment wrapText="1"/>
    </xf>
    <xf numFmtId="0" fontId="11" fillId="0" borderId="0" xfId="1" applyFont="1" applyAlignment="1"/>
    <xf numFmtId="0" fontId="11" fillId="0" borderId="7" xfId="1" applyFont="1" applyBorder="1" applyAlignment="1"/>
    <xf numFmtId="10" fontId="5" fillId="0" borderId="0" xfId="1" applyNumberFormat="1" applyFont="1"/>
    <xf numFmtId="0" fontId="18" fillId="0" borderId="2" xfId="0" applyFont="1" applyBorder="1" applyAlignment="1">
      <alignment horizontal="center"/>
    </xf>
    <xf numFmtId="0" fontId="10" fillId="0" borderId="0" xfId="0" applyFont="1" applyFill="1" applyBorder="1" applyAlignment="1"/>
    <xf numFmtId="0" fontId="18" fillId="0" borderId="0" xfId="0" applyFont="1" applyAlignment="1">
      <alignment horizontal="center"/>
    </xf>
    <xf numFmtId="0" fontId="18" fillId="0" borderId="2" xfId="0" applyFont="1" applyBorder="1" applyAlignment="1">
      <alignment horizontal="center"/>
    </xf>
    <xf numFmtId="0" fontId="18" fillId="0" borderId="2" xfId="0" applyFont="1" applyBorder="1" applyAlignment="1">
      <alignment horizontal="center" wrapText="1"/>
    </xf>
    <xf numFmtId="0" fontId="5" fillId="0" borderId="0" xfId="0" applyFont="1" applyAlignment="1">
      <alignment horizontal="center"/>
    </xf>
    <xf numFmtId="0" fontId="5" fillId="0" borderId="0" xfId="1" applyFont="1" applyAlignment="1">
      <alignment horizontal="center" vertical="top" wrapText="1"/>
    </xf>
    <xf numFmtId="0" fontId="9" fillId="0" borderId="0" xfId="1" applyFont="1" applyAlignment="1">
      <alignment horizontal="center"/>
    </xf>
    <xf numFmtId="0" fontId="24" fillId="0" borderId="3" xfId="1" applyFont="1" applyBorder="1" applyAlignment="1">
      <alignment horizontal="center" vertical="top" wrapText="1"/>
    </xf>
    <xf numFmtId="0" fontId="86" fillId="0" borderId="2" xfId="0" applyFont="1" applyBorder="1" applyAlignment="1">
      <alignment vertical="center" wrapText="1"/>
    </xf>
    <xf numFmtId="0" fontId="54" fillId="0" borderId="2" xfId="0" applyFont="1" applyBorder="1" applyAlignment="1">
      <alignment vertical="center" wrapText="1"/>
    </xf>
    <xf numFmtId="0" fontId="5" fillId="0" borderId="0" xfId="0" applyFont="1" applyAlignment="1">
      <alignment horizontal="left" vertical="center" wrapText="1"/>
    </xf>
    <xf numFmtId="0" fontId="29" fillId="0" borderId="2" xfId="0" quotePrefix="1" applyFont="1" applyBorder="1" applyAlignment="1">
      <alignment wrapText="1"/>
    </xf>
    <xf numFmtId="10" fontId="5" fillId="0" borderId="0" xfId="1" applyNumberFormat="1" applyFont="1" applyBorder="1"/>
    <xf numFmtId="0" fontId="60" fillId="0" borderId="0" xfId="3" applyFont="1" applyAlignment="1">
      <alignment horizontal="center" vertical="center"/>
    </xf>
    <xf numFmtId="0" fontId="87" fillId="0" borderId="2" xfId="0" quotePrefix="1" applyFont="1" applyBorder="1" applyAlignment="1">
      <alignment horizontal="center" vertical="center" wrapText="1"/>
    </xf>
    <xf numFmtId="0" fontId="88" fillId="0" borderId="2" xfId="0" quotePrefix="1" applyFont="1" applyBorder="1" applyAlignment="1">
      <alignment horizontal="center" vertical="top" wrapText="1"/>
    </xf>
    <xf numFmtId="0" fontId="16" fillId="2" borderId="2" xfId="0" applyFont="1" applyFill="1" applyBorder="1" applyAlignment="1">
      <alignment horizontal="center" vertical="center"/>
    </xf>
    <xf numFmtId="0" fontId="16" fillId="0" borderId="2" xfId="3" applyFont="1" applyBorder="1" applyAlignment="1">
      <alignment horizontal="center"/>
    </xf>
    <xf numFmtId="0" fontId="16" fillId="3" borderId="2" xfId="3" applyFont="1" applyFill="1" applyBorder="1"/>
    <xf numFmtId="0" fontId="50" fillId="0" borderId="2" xfId="3" applyFont="1" applyBorder="1" applyAlignment="1">
      <alignment vertical="center"/>
    </xf>
    <xf numFmtId="0" fontId="1" fillId="0" borderId="2" xfId="3" applyFont="1" applyBorder="1" applyAlignment="1">
      <alignment vertical="center"/>
    </xf>
    <xf numFmtId="0" fontId="18" fillId="3" borderId="2" xfId="3" applyFont="1" applyFill="1" applyBorder="1"/>
    <xf numFmtId="0" fontId="16" fillId="0" borderId="4" xfId="0" applyFont="1" applyBorder="1"/>
    <xf numFmtId="0" fontId="87" fillId="0" borderId="2" xfId="0" quotePrefix="1" applyFont="1" applyBorder="1" applyAlignment="1">
      <alignment horizontal="right" vertical="center" wrapText="1"/>
    </xf>
    <xf numFmtId="0" fontId="69" fillId="0" borderId="2" xfId="0" quotePrefix="1" applyFont="1" applyBorder="1" applyAlignment="1">
      <alignment horizontal="center" wrapText="1"/>
    </xf>
    <xf numFmtId="0" fontId="88" fillId="0" borderId="2" xfId="0" quotePrefix="1" applyFont="1" applyBorder="1" applyAlignment="1">
      <alignment horizontal="center" wrapText="1"/>
    </xf>
    <xf numFmtId="0" fontId="18" fillId="3" borderId="2" xfId="0" applyFont="1" applyFill="1" applyBorder="1" applyAlignment="1">
      <alignment horizontal="center"/>
    </xf>
    <xf numFmtId="2" fontId="16" fillId="0" borderId="2" xfId="0" applyNumberFormat="1" applyFont="1" applyBorder="1"/>
    <xf numFmtId="2" fontId="9" fillId="0" borderId="2" xfId="0" applyNumberFormat="1" applyFont="1" applyBorder="1"/>
    <xf numFmtId="0" fontId="9" fillId="0" borderId="2" xfId="1" applyFont="1" applyBorder="1" applyAlignment="1">
      <alignment horizontal="right"/>
    </xf>
    <xf numFmtId="0" fontId="9" fillId="0" borderId="2" xfId="1" applyFont="1" applyBorder="1" applyAlignment="1">
      <alignment horizontal="right" wrapText="1"/>
    </xf>
    <xf numFmtId="0" fontId="9" fillId="3" borderId="2" xfId="1" applyFont="1" applyFill="1" applyBorder="1" applyAlignment="1">
      <alignment horizontal="right" wrapText="1"/>
    </xf>
    <xf numFmtId="2" fontId="9" fillId="0" borderId="2" xfId="1" applyNumberFormat="1" applyFont="1" applyBorder="1" applyAlignment="1">
      <alignment horizontal="right"/>
    </xf>
    <xf numFmtId="0" fontId="9" fillId="2" borderId="2" xfId="0" applyFont="1" applyFill="1" applyBorder="1" applyAlignment="1"/>
    <xf numFmtId="2" fontId="9" fillId="2" borderId="2" xfId="0" applyNumberFormat="1" applyFont="1" applyFill="1" applyBorder="1" applyAlignment="1"/>
    <xf numFmtId="2" fontId="9" fillId="0" borderId="2" xfId="12" applyNumberFormat="1" applyFont="1" applyBorder="1"/>
    <xf numFmtId="0" fontId="16" fillId="0" borderId="2" xfId="12" applyFont="1" applyBorder="1" applyAlignment="1">
      <alignment horizontal="center"/>
    </xf>
    <xf numFmtId="0" fontId="16" fillId="0" borderId="2" xfId="12" applyFont="1" applyBorder="1" applyAlignment="1">
      <alignment horizontal="left"/>
    </xf>
    <xf numFmtId="2" fontId="16" fillId="0" borderId="2" xfId="12" applyNumberFormat="1" applyFont="1" applyBorder="1"/>
    <xf numFmtId="0" fontId="85" fillId="0" borderId="2" xfId="0" applyFont="1" applyBorder="1"/>
    <xf numFmtId="0" fontId="0" fillId="0" borderId="10" xfId="0" applyFill="1" applyBorder="1"/>
    <xf numFmtId="0" fontId="16" fillId="0" borderId="2" xfId="0" applyFont="1" applyBorder="1" applyAlignment="1">
      <alignment horizontal="center" vertical="center"/>
    </xf>
    <xf numFmtId="2" fontId="16" fillId="0" borderId="2" xfId="0" applyNumberFormat="1" applyFont="1" applyBorder="1" applyAlignment="1">
      <alignment horizontal="center" vertical="center"/>
    </xf>
    <xf numFmtId="2" fontId="16" fillId="0" borderId="2" xfId="0" applyNumberFormat="1" applyFont="1" applyBorder="1" applyAlignment="1">
      <alignment horizontal="right" vertical="center"/>
    </xf>
    <xf numFmtId="2" fontId="16" fillId="0" borderId="2" xfId="0" applyNumberFormat="1" applyFont="1" applyBorder="1" applyAlignment="1">
      <alignment horizontal="center"/>
    </xf>
    <xf numFmtId="0" fontId="18" fillId="0" borderId="2" xfId="0" applyFont="1" applyBorder="1" applyAlignment="1">
      <alignment horizontal="center" vertical="center"/>
    </xf>
    <xf numFmtId="2" fontId="18" fillId="0" borderId="2" xfId="0" applyNumberFormat="1" applyFont="1" applyBorder="1" applyAlignment="1">
      <alignment horizontal="center" vertical="center"/>
    </xf>
    <xf numFmtId="1" fontId="18" fillId="0" borderId="2" xfId="0" applyNumberFormat="1" applyFont="1" applyBorder="1" applyAlignment="1">
      <alignment horizontal="center" vertical="center"/>
    </xf>
    <xf numFmtId="2" fontId="18" fillId="0" borderId="2" xfId="0" applyNumberFormat="1" applyFont="1" applyBorder="1" applyAlignment="1">
      <alignment horizontal="right" vertical="center"/>
    </xf>
    <xf numFmtId="0" fontId="69" fillId="0" borderId="2" xfId="0" quotePrefix="1" applyFont="1" applyBorder="1" applyAlignment="1">
      <alignment horizontal="right" vertical="top" wrapText="1"/>
    </xf>
    <xf numFmtId="0" fontId="16" fillId="0" borderId="2" xfId="0" applyFont="1" applyBorder="1" applyAlignment="1">
      <alignment horizontal="right" vertical="center"/>
    </xf>
    <xf numFmtId="1" fontId="16" fillId="0" borderId="2" xfId="0" applyNumberFormat="1" applyFont="1" applyBorder="1" applyAlignment="1">
      <alignment horizontal="right" vertical="center"/>
    </xf>
    <xf numFmtId="0" fontId="16" fillId="0" borderId="2" xfId="0" quotePrefix="1" applyFont="1" applyBorder="1" applyAlignment="1">
      <alignment horizontal="center"/>
    </xf>
    <xf numFmtId="0" fontId="90" fillId="0" borderId="2" xfId="0" applyFont="1" applyBorder="1" applyAlignment="1">
      <alignment horizontal="center"/>
    </xf>
    <xf numFmtId="0" fontId="90" fillId="0" borderId="1" xfId="0" applyFont="1" applyBorder="1" applyAlignment="1">
      <alignment horizontal="center"/>
    </xf>
    <xf numFmtId="0" fontId="91" fillId="0" borderId="1" xfId="0" applyFont="1" applyBorder="1" applyAlignment="1">
      <alignment vertical="center" wrapText="1"/>
    </xf>
    <xf numFmtId="0" fontId="91" fillId="0" borderId="2" xfId="0" applyFont="1" applyBorder="1" applyAlignment="1">
      <alignment vertical="center" wrapText="1"/>
    </xf>
    <xf numFmtId="0" fontId="9" fillId="0" borderId="0" xfId="1" applyFont="1" applyAlignment="1">
      <alignment horizontal="center" vertical="top" wrapText="1"/>
    </xf>
    <xf numFmtId="0" fontId="16" fillId="0" borderId="2" xfId="0" applyFont="1" applyBorder="1" applyAlignment="1">
      <alignment horizontal="center" wrapText="1"/>
    </xf>
    <xf numFmtId="0" fontId="18" fillId="0" borderId="2" xfId="0" applyFont="1" applyFill="1" applyBorder="1" applyAlignment="1">
      <alignment horizontal="center" wrapText="1"/>
    </xf>
    <xf numFmtId="0" fontId="18" fillId="0" borderId="2" xfId="13" applyFont="1" applyBorder="1" applyAlignment="1">
      <alignment horizontal="center" wrapText="1"/>
    </xf>
    <xf numFmtId="0" fontId="16" fillId="0" borderId="2" xfId="0" applyFont="1" applyBorder="1" applyAlignment="1">
      <alignment horizontal="center" vertical="center" wrapText="1"/>
    </xf>
    <xf numFmtId="0" fontId="18" fillId="0"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9" fillId="3" borderId="0" xfId="0" applyFont="1" applyFill="1"/>
    <xf numFmtId="0" fontId="18" fillId="0" borderId="2" xfId="0" quotePrefix="1" applyFont="1" applyBorder="1" applyAlignment="1">
      <alignment horizontal="center" wrapText="1"/>
    </xf>
    <xf numFmtId="0" fontId="18" fillId="0" borderId="2" xfId="0" applyFont="1" applyBorder="1" applyAlignment="1">
      <alignment horizontal="left"/>
    </xf>
    <xf numFmtId="0" fontId="15" fillId="0" borderId="2" xfId="0" applyFont="1" applyBorder="1" applyAlignment="1">
      <alignment horizontal="right"/>
    </xf>
    <xf numFmtId="0" fontId="15" fillId="0" borderId="0" xfId="0" applyFont="1" applyAlignment="1">
      <alignment horizontal="right"/>
    </xf>
    <xf numFmtId="0" fontId="15" fillId="0" borderId="5" xfId="0" applyFont="1" applyBorder="1" applyAlignment="1">
      <alignment horizontal="right"/>
    </xf>
    <xf numFmtId="0" fontId="15" fillId="3" borderId="5" xfId="0" applyFont="1" applyFill="1" applyBorder="1" applyAlignment="1">
      <alignment horizontal="right"/>
    </xf>
    <xf numFmtId="0" fontId="15" fillId="3" borderId="2" xfId="0" applyFont="1" applyFill="1" applyBorder="1" applyAlignment="1">
      <alignment horizontal="right"/>
    </xf>
    <xf numFmtId="2" fontId="15" fillId="3" borderId="2" xfId="0" applyNumberFormat="1" applyFont="1" applyFill="1" applyBorder="1" applyAlignment="1">
      <alignment horizontal="right"/>
    </xf>
    <xf numFmtId="0" fontId="73" fillId="0" borderId="2" xfId="0" applyFont="1" applyBorder="1" applyAlignment="1">
      <alignment horizontal="right"/>
    </xf>
    <xf numFmtId="0" fontId="73" fillId="3" borderId="5" xfId="0" applyFont="1" applyFill="1" applyBorder="1" applyAlignment="1">
      <alignment horizontal="right"/>
    </xf>
    <xf numFmtId="0" fontId="73" fillId="3" borderId="2" xfId="0" applyFont="1" applyFill="1" applyBorder="1" applyAlignment="1">
      <alignment horizontal="right"/>
    </xf>
    <xf numFmtId="2" fontId="73" fillId="3" borderId="2" xfId="0" applyNumberFormat="1" applyFont="1" applyFill="1" applyBorder="1" applyAlignment="1">
      <alignment horizontal="right"/>
    </xf>
    <xf numFmtId="0" fontId="75" fillId="0" borderId="2" xfId="1" applyFont="1" applyBorder="1" applyAlignment="1">
      <alignment vertical="center" wrapText="1"/>
    </xf>
    <xf numFmtId="0" fontId="75" fillId="0" borderId="2" xfId="1" applyFont="1" applyBorder="1" applyAlignment="1">
      <alignment vertical="top" wrapText="1"/>
    </xf>
    <xf numFmtId="0" fontId="74" fillId="0" borderId="2" xfId="1" applyFont="1" applyBorder="1" applyAlignment="1">
      <alignment vertical="center"/>
    </xf>
    <xf numFmtId="0" fontId="92" fillId="0" borderId="2" xfId="1" applyFont="1" applyBorder="1"/>
    <xf numFmtId="0" fontId="93" fillId="0" borderId="2" xfId="1" applyFont="1" applyBorder="1" applyAlignment="1">
      <alignment horizontal="right" vertical="center" wrapText="1"/>
    </xf>
    <xf numFmtId="0" fontId="94" fillId="0" borderId="2" xfId="1" applyFont="1" applyBorder="1"/>
    <xf numFmtId="0" fontId="75" fillId="0" borderId="2" xfId="1" applyFont="1" applyBorder="1" applyAlignment="1">
      <alignment horizontal="center" wrapText="1"/>
    </xf>
    <xf numFmtId="0" fontId="75" fillId="0" borderId="3" xfId="1" applyFont="1" applyBorder="1" applyAlignment="1">
      <alignment horizontal="center" wrapText="1"/>
    </xf>
    <xf numFmtId="0" fontId="74" fillId="0" borderId="2" xfId="1" applyFont="1" applyBorder="1" applyAlignment="1">
      <alignment horizontal="center" wrapText="1"/>
    </xf>
    <xf numFmtId="0" fontId="24" fillId="0" borderId="2" xfId="1" applyFont="1" applyBorder="1" applyAlignment="1">
      <alignment horizontal="center" wrapText="1"/>
    </xf>
    <xf numFmtId="0" fontId="24" fillId="0" borderId="3" xfId="1" applyFont="1" applyBorder="1" applyAlignment="1">
      <alignment horizontal="center" wrapText="1"/>
    </xf>
    <xf numFmtId="0" fontId="76" fillId="0" borderId="2" xfId="1" applyFont="1" applyBorder="1" applyAlignment="1">
      <alignment horizontal="center" wrapText="1"/>
    </xf>
    <xf numFmtId="0" fontId="1" fillId="0" borderId="0" xfId="1" applyFont="1"/>
    <xf numFmtId="0" fontId="18" fillId="0" borderId="0" xfId="0" applyFont="1" applyAlignment="1">
      <alignment vertical="top" wrapText="1"/>
    </xf>
    <xf numFmtId="0" fontId="18" fillId="0" borderId="0" xfId="0" applyFont="1" applyAlignment="1">
      <alignment horizontal="left" vertical="top" wrapText="1"/>
    </xf>
    <xf numFmtId="164" fontId="9" fillId="0" borderId="2" xfId="5" applyNumberFormat="1" applyFont="1" applyBorder="1" applyAlignment="1">
      <alignment horizontal="center" wrapText="1"/>
    </xf>
    <xf numFmtId="0" fontId="18" fillId="0" borderId="0" xfId="0" applyFont="1" applyAlignment="1">
      <alignment horizontal="center"/>
    </xf>
    <xf numFmtId="0" fontId="43" fillId="0" borderId="0" xfId="0" applyFont="1" applyAlignment="1">
      <alignment horizontal="center" wrapText="1"/>
    </xf>
    <xf numFmtId="0" fontId="5" fillId="0" borderId="0" xfId="0" applyFont="1" applyAlignment="1">
      <alignment horizontal="center" vertical="top" wrapText="1"/>
    </xf>
    <xf numFmtId="2" fontId="10" fillId="0" borderId="2" xfId="0" applyNumberFormat="1" applyFont="1" applyBorder="1" applyAlignment="1">
      <alignment horizontal="center"/>
    </xf>
    <xf numFmtId="0" fontId="10" fillId="0" borderId="2" xfId="0" applyFont="1" applyBorder="1" applyAlignment="1">
      <alignment horizontal="center"/>
    </xf>
    <xf numFmtId="2" fontId="10" fillId="0" borderId="5" xfId="0" applyNumberFormat="1" applyFont="1" applyBorder="1" applyAlignment="1">
      <alignment horizontal="center"/>
    </xf>
    <xf numFmtId="2" fontId="10" fillId="0" borderId="6" xfId="0" applyNumberFormat="1" applyFont="1" applyBorder="1" applyAlignment="1">
      <alignment horizontal="center"/>
    </xf>
    <xf numFmtId="2" fontId="5" fillId="0" borderId="5" xfId="0" applyNumberFormat="1" applyFont="1" applyBorder="1" applyAlignment="1">
      <alignment horizontal="center"/>
    </xf>
    <xf numFmtId="2" fontId="5" fillId="0" borderId="6" xfId="0" applyNumberFormat="1" applyFont="1" applyBorder="1" applyAlignment="1">
      <alignment horizontal="center"/>
    </xf>
    <xf numFmtId="0" fontId="5" fillId="0" borderId="2"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xf>
    <xf numFmtId="0" fontId="20" fillId="0" borderId="2" xfId="0" quotePrefix="1"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5" xfId="0" applyFont="1" applyBorder="1" applyAlignment="1">
      <alignment horizontal="left"/>
    </xf>
    <xf numFmtId="0" fontId="5" fillId="0" borderId="9" xfId="0" applyFont="1" applyBorder="1" applyAlignment="1">
      <alignment horizontal="left"/>
    </xf>
    <xf numFmtId="0" fontId="5" fillId="0" borderId="6" xfId="0" applyFont="1" applyBorder="1" applyAlignment="1">
      <alignment horizontal="left"/>
    </xf>
    <xf numFmtId="0" fontId="5" fillId="0" borderId="5" xfId="0" applyFont="1" applyBorder="1" applyAlignment="1">
      <alignment horizontal="left" vertical="top" wrapText="1"/>
    </xf>
    <xf numFmtId="0" fontId="5" fillId="0" borderId="9" xfId="0" applyFont="1" applyBorder="1" applyAlignment="1">
      <alignment horizontal="left" vertical="top" wrapText="1"/>
    </xf>
    <xf numFmtId="0" fontId="5" fillId="0" borderId="6" xfId="0" applyFont="1" applyBorder="1" applyAlignment="1">
      <alignment horizontal="left" vertical="top" wrapText="1"/>
    </xf>
    <xf numFmtId="0" fontId="20" fillId="0" borderId="5" xfId="0" quotePrefix="1" applyFont="1" applyBorder="1" applyAlignment="1">
      <alignment horizontal="center" vertical="top" wrapText="1"/>
    </xf>
    <xf numFmtId="0" fontId="20" fillId="0" borderId="6" xfId="0" quotePrefix="1" applyFont="1" applyBorder="1" applyAlignment="1">
      <alignment horizontal="center" vertical="top" wrapText="1"/>
    </xf>
    <xf numFmtId="0" fontId="20" fillId="0" borderId="9" xfId="0" quotePrefix="1" applyFont="1" applyBorder="1" applyAlignment="1">
      <alignment horizontal="center" vertical="top" wrapText="1"/>
    </xf>
    <xf numFmtId="0" fontId="5" fillId="0" borderId="0" xfId="0" applyFont="1" applyBorder="1" applyAlignment="1">
      <alignment horizontal="left"/>
    </xf>
    <xf numFmtId="0" fontId="5" fillId="0" borderId="2"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2" xfId="0" applyFont="1" applyBorder="1" applyAlignment="1">
      <alignment horizontal="center" vertical="top" wrapText="1"/>
    </xf>
    <xf numFmtId="0" fontId="5" fillId="0" borderId="0" xfId="0" applyFont="1" applyAlignment="1">
      <alignment horizontal="left" vertical="top" wrapText="1"/>
    </xf>
    <xf numFmtId="0" fontId="17" fillId="0" borderId="0" xfId="0" applyFont="1" applyAlignment="1">
      <alignment horizontal="right"/>
    </xf>
    <xf numFmtId="0" fontId="9" fillId="0" borderId="0" xfId="0" applyFont="1" applyAlignment="1">
      <alignment horizontal="center"/>
    </xf>
    <xf numFmtId="0" fontId="14" fillId="0" borderId="0" xfId="0" applyFont="1" applyAlignment="1">
      <alignment horizontal="center"/>
    </xf>
    <xf numFmtId="0" fontId="8" fillId="0" borderId="0" xfId="0" applyFont="1" applyAlignment="1">
      <alignment horizontal="center"/>
    </xf>
    <xf numFmtId="0" fontId="5" fillId="0" borderId="0" xfId="0" applyFont="1" applyAlignment="1">
      <alignment horizontal="left"/>
    </xf>
    <xf numFmtId="0" fontId="5" fillId="0" borderId="2" xfId="0" applyFont="1" applyBorder="1" applyAlignment="1">
      <alignment horizontal="center" vertical="top"/>
    </xf>
    <xf numFmtId="0" fontId="5" fillId="0" borderId="9" xfId="0" applyFont="1" applyBorder="1" applyAlignment="1">
      <alignment horizontal="center" vertical="top" wrapText="1"/>
    </xf>
    <xf numFmtId="0" fontId="5" fillId="0" borderId="9" xfId="0" applyFont="1" applyBorder="1" applyAlignment="1">
      <alignment horizontal="center"/>
    </xf>
    <xf numFmtId="0" fontId="5" fillId="0" borderId="12" xfId="0" applyFont="1" applyBorder="1" applyAlignment="1">
      <alignment horizontal="center" vertical="top"/>
    </xf>
    <xf numFmtId="0" fontId="5" fillId="0" borderId="13" xfId="0" applyFont="1" applyBorder="1" applyAlignment="1">
      <alignment horizontal="center" vertical="top"/>
    </xf>
    <xf numFmtId="0" fontId="5" fillId="0" borderId="14" xfId="0" applyFont="1" applyBorder="1" applyAlignment="1">
      <alignment horizontal="center" vertical="top"/>
    </xf>
    <xf numFmtId="0" fontId="5" fillId="0" borderId="8" xfId="0" applyFont="1" applyBorder="1" applyAlignment="1">
      <alignment horizontal="center" vertical="top"/>
    </xf>
    <xf numFmtId="0" fontId="5" fillId="0" borderId="7" xfId="0" applyFont="1" applyBorder="1" applyAlignment="1">
      <alignment horizontal="center" vertical="top"/>
    </xf>
    <xf numFmtId="0" fontId="5" fillId="0" borderId="15" xfId="0" applyFont="1" applyBorder="1" applyAlignment="1">
      <alignment horizontal="center" vertical="top"/>
    </xf>
    <xf numFmtId="0" fontId="5" fillId="0" borderId="2" xfId="0" applyFont="1" applyBorder="1" applyAlignment="1">
      <alignment horizontal="left"/>
    </xf>
    <xf numFmtId="0" fontId="5" fillId="0" borderId="2" xfId="0" applyFont="1" applyBorder="1" applyAlignment="1">
      <alignment horizontal="center" vertical="center"/>
    </xf>
    <xf numFmtId="2" fontId="5" fillId="0" borderId="2" xfId="0" applyNumberFormat="1" applyFont="1" applyBorder="1" applyAlignment="1">
      <alignment horizontal="center"/>
    </xf>
    <xf numFmtId="0" fontId="10" fillId="0" borderId="0" xfId="0" applyFont="1" applyBorder="1" applyAlignment="1">
      <alignment horizontal="center"/>
    </xf>
    <xf numFmtId="0" fontId="18" fillId="0" borderId="0" xfId="0" applyFont="1" applyBorder="1" applyAlignment="1">
      <alignment horizontal="left" wrapText="1"/>
    </xf>
    <xf numFmtId="0" fontId="18" fillId="0" borderId="2" xfId="0" applyFont="1" applyBorder="1" applyAlignment="1">
      <alignment horizontal="center"/>
    </xf>
    <xf numFmtId="0" fontId="16" fillId="0" borderId="0" xfId="0" applyFont="1" applyBorder="1" applyAlignment="1">
      <alignment horizontal="center"/>
    </xf>
    <xf numFmtId="0" fontId="5" fillId="0" borderId="0" xfId="0" applyFont="1" applyBorder="1" applyAlignment="1">
      <alignment horizontal="left" vertical="top" wrapText="1"/>
    </xf>
    <xf numFmtId="0" fontId="18" fillId="0" borderId="2" xfId="0" applyFont="1" applyBorder="1" applyAlignment="1">
      <alignment horizontal="center" wrapText="1"/>
    </xf>
    <xf numFmtId="0" fontId="18" fillId="0" borderId="1" xfId="0" applyFont="1" applyBorder="1" applyAlignment="1">
      <alignment horizontal="center" vertical="top" wrapText="1"/>
    </xf>
    <xf numFmtId="0" fontId="18" fillId="0" borderId="3" xfId="0" applyFont="1" applyBorder="1" applyAlignment="1">
      <alignment horizontal="center" vertical="top" wrapText="1"/>
    </xf>
    <xf numFmtId="0" fontId="9" fillId="0" borderId="13" xfId="0" applyFont="1" applyBorder="1" applyAlignment="1">
      <alignment horizontal="left" vertical="top" wrapText="1"/>
    </xf>
    <xf numFmtId="0" fontId="9" fillId="0" borderId="0" xfId="0" applyFont="1" applyBorder="1" applyAlignment="1">
      <alignment horizontal="left" vertical="top"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left"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2" fontId="9" fillId="0" borderId="13" xfId="0" applyNumberFormat="1" applyFont="1" applyBorder="1" applyAlignment="1">
      <alignment horizontal="left" wrapText="1"/>
    </xf>
    <xf numFmtId="0" fontId="9" fillId="0" borderId="0" xfId="5" applyFont="1" applyAlignment="1">
      <alignment horizontal="center"/>
    </xf>
    <xf numFmtId="0" fontId="9" fillId="0" borderId="0" xfId="3" applyFont="1" applyAlignment="1">
      <alignment horizontal="center"/>
    </xf>
    <xf numFmtId="0" fontId="18" fillId="0" borderId="2" xfId="5" applyFont="1" applyBorder="1" applyAlignment="1">
      <alignment horizontal="center" vertical="top" wrapText="1"/>
    </xf>
    <xf numFmtId="0" fontId="18" fillId="0" borderId="2" xfId="5" applyFont="1" applyBorder="1" applyAlignment="1">
      <alignment horizontal="center" vertical="center" wrapText="1"/>
    </xf>
    <xf numFmtId="0" fontId="18" fillId="0" borderId="12" xfId="5" applyFont="1" applyBorder="1" applyAlignment="1">
      <alignment horizontal="center" vertical="top" wrapText="1"/>
    </xf>
    <xf numFmtId="0" fontId="18" fillId="0" borderId="13" xfId="5" applyFont="1" applyBorder="1" applyAlignment="1">
      <alignment horizontal="center" vertical="top" wrapText="1"/>
    </xf>
    <xf numFmtId="0" fontId="18" fillId="0" borderId="14" xfId="5" applyFont="1" applyBorder="1" applyAlignment="1">
      <alignment horizontal="center" vertical="top" wrapText="1"/>
    </xf>
    <xf numFmtId="0" fontId="18" fillId="0" borderId="8" xfId="5" applyFont="1" applyBorder="1" applyAlignment="1">
      <alignment horizontal="center" vertical="top" wrapText="1"/>
    </xf>
    <xf numFmtId="0" fontId="18" fillId="0" borderId="7" xfId="5" applyFont="1" applyBorder="1" applyAlignment="1">
      <alignment horizontal="center" vertical="top" wrapText="1"/>
    </xf>
    <xf numFmtId="0" fontId="18" fillId="0" borderId="15" xfId="5" applyFont="1" applyBorder="1" applyAlignment="1">
      <alignment horizontal="center" vertical="top" wrapText="1"/>
    </xf>
    <xf numFmtId="0" fontId="18" fillId="0" borderId="1" xfId="5" applyFont="1" applyBorder="1" applyAlignment="1">
      <alignment horizontal="center" vertical="center" wrapText="1"/>
    </xf>
    <xf numFmtId="0" fontId="18" fillId="0" borderId="10" xfId="5" applyFont="1" applyBorder="1" applyAlignment="1">
      <alignment horizontal="center" vertical="center" wrapText="1"/>
    </xf>
    <xf numFmtId="0" fontId="18" fillId="0" borderId="3" xfId="5" applyFont="1" applyBorder="1" applyAlignment="1">
      <alignment horizontal="center" vertical="center" wrapText="1"/>
    </xf>
    <xf numFmtId="0" fontId="18" fillId="0" borderId="12" xfId="5" applyFont="1" applyBorder="1" applyAlignment="1">
      <alignment horizontal="center" vertical="center" wrapText="1"/>
    </xf>
    <xf numFmtId="0" fontId="18" fillId="0" borderId="13" xfId="5" applyFont="1" applyBorder="1" applyAlignment="1">
      <alignment horizontal="center" vertical="center" wrapText="1"/>
    </xf>
    <xf numFmtId="0" fontId="18" fillId="0" borderId="14" xfId="5" applyFont="1" applyBorder="1" applyAlignment="1">
      <alignment horizontal="center" vertical="center" wrapText="1"/>
    </xf>
    <xf numFmtId="0" fontId="18" fillId="0" borderId="8" xfId="5" applyFont="1" applyBorder="1" applyAlignment="1">
      <alignment horizontal="center" vertical="center" wrapText="1"/>
    </xf>
    <xf numFmtId="0" fontId="18" fillId="0" borderId="7" xfId="5" applyFont="1" applyBorder="1" applyAlignment="1">
      <alignment horizontal="center" vertical="center" wrapText="1"/>
    </xf>
    <xf numFmtId="0" fontId="18" fillId="0" borderId="15" xfId="5" applyFont="1" applyBorder="1" applyAlignment="1">
      <alignment horizontal="center" vertical="center" wrapText="1"/>
    </xf>
    <xf numFmtId="0" fontId="14" fillId="0" borderId="0" xfId="3" applyFont="1" applyAlignment="1">
      <alignment horizontal="center"/>
    </xf>
    <xf numFmtId="0" fontId="8" fillId="0" borderId="0" xfId="3" applyFont="1" applyAlignment="1">
      <alignment horizontal="center"/>
    </xf>
    <xf numFmtId="0" fontId="28" fillId="0" borderId="0" xfId="3" applyFont="1" applyAlignment="1">
      <alignment horizontal="center"/>
    </xf>
    <xf numFmtId="0" fontId="81" fillId="0" borderId="0" xfId="3" applyFont="1" applyAlignment="1">
      <alignment horizontal="center"/>
    </xf>
    <xf numFmtId="0" fontId="5" fillId="0" borderId="0" xfId="5" applyFont="1" applyAlignment="1">
      <alignment horizontal="left"/>
    </xf>
    <xf numFmtId="0" fontId="5" fillId="0" borderId="7" xfId="5" applyFont="1" applyBorder="1" applyAlignment="1">
      <alignment horizontal="right"/>
    </xf>
    <xf numFmtId="0" fontId="9" fillId="0" borderId="0" xfId="3" applyFont="1" applyAlignment="1">
      <alignment horizontal="center" vertical="top" wrapText="1"/>
    </xf>
    <xf numFmtId="0" fontId="16" fillId="0" borderId="0" xfId="5" applyFont="1" applyAlignment="1">
      <alignment horizontal="left"/>
    </xf>
    <xf numFmtId="0" fontId="73" fillId="0" borderId="0" xfId="5" applyFont="1" applyAlignment="1">
      <alignment horizontal="left" vertical="center" wrapText="1"/>
    </xf>
    <xf numFmtId="0" fontId="18" fillId="0" borderId="5" xfId="3" applyFont="1" applyBorder="1" applyAlignment="1">
      <alignment horizontal="center"/>
    </xf>
    <xf numFmtId="0" fontId="18" fillId="0" borderId="6" xfId="3" applyFont="1" applyBorder="1" applyAlignment="1">
      <alignment horizontal="center"/>
    </xf>
    <xf numFmtId="0" fontId="37" fillId="0" borderId="5" xfId="3" applyFont="1" applyBorder="1" applyAlignment="1">
      <alignment horizontal="left"/>
    </xf>
    <xf numFmtId="0" fontId="37" fillId="0" borderId="9" xfId="3" applyFont="1" applyBorder="1" applyAlignment="1">
      <alignment horizontal="left"/>
    </xf>
    <xf numFmtId="0" fontId="37" fillId="0" borderId="6" xfId="3" applyFont="1" applyBorder="1" applyAlignment="1">
      <alignment horizontal="left"/>
    </xf>
    <xf numFmtId="0" fontId="34" fillId="0" borderId="0" xfId="3" applyFont="1" applyAlignment="1">
      <alignment horizontal="center"/>
    </xf>
    <xf numFmtId="0" fontId="35" fillId="0" borderId="0" xfId="3" applyFont="1" applyAlignment="1">
      <alignment horizontal="center"/>
    </xf>
    <xf numFmtId="0" fontId="34" fillId="0" borderId="0" xfId="3" applyFont="1" applyAlignment="1">
      <alignment horizontal="center" wrapText="1"/>
    </xf>
    <xf numFmtId="0" fontId="17" fillId="0" borderId="0" xfId="3" applyFont="1" applyAlignment="1">
      <alignment horizontal="center"/>
    </xf>
    <xf numFmtId="0" fontId="20" fillId="0" borderId="7" xfId="3" applyFont="1" applyBorder="1" applyAlignment="1">
      <alignment horizontal="right"/>
    </xf>
    <xf numFmtId="0" fontId="5" fillId="0" borderId="1" xfId="3" applyFont="1" applyBorder="1" applyAlignment="1">
      <alignment horizontal="center" vertical="center" wrapText="1"/>
    </xf>
    <xf numFmtId="0" fontId="5" fillId="0" borderId="3" xfId="3" applyFont="1" applyBorder="1" applyAlignment="1">
      <alignment horizontal="center" vertical="center" wrapText="1"/>
    </xf>
    <xf numFmtId="0" fontId="5" fillId="3" borderId="1" xfId="3" applyFont="1" applyFill="1" applyBorder="1" applyAlignment="1">
      <alignment horizontal="center" vertical="center" wrapText="1"/>
    </xf>
    <xf numFmtId="0" fontId="5" fillId="3" borderId="3" xfId="3" applyFont="1" applyFill="1" applyBorder="1" applyAlignment="1">
      <alignment horizontal="center" vertical="center" wrapText="1"/>
    </xf>
    <xf numFmtId="0" fontId="63" fillId="3" borderId="5" xfId="3" applyFont="1" applyFill="1" applyBorder="1" applyAlignment="1">
      <alignment horizontal="center" vertical="center" wrapText="1"/>
    </xf>
    <xf numFmtId="0" fontId="63" fillId="3" borderId="9" xfId="3" applyFont="1" applyFill="1" applyBorder="1" applyAlignment="1">
      <alignment horizontal="center" vertical="center" wrapText="1"/>
    </xf>
    <xf numFmtId="0" fontId="63" fillId="3" borderId="6" xfId="3" applyFont="1" applyFill="1" applyBorder="1" applyAlignment="1">
      <alignment horizontal="center" vertical="center" wrapText="1"/>
    </xf>
    <xf numFmtId="0" fontId="63" fillId="3" borderId="1" xfId="3" applyFont="1" applyFill="1" applyBorder="1" applyAlignment="1">
      <alignment horizontal="center" vertical="center" wrapText="1"/>
    </xf>
    <xf numFmtId="0" fontId="63" fillId="3" borderId="3" xfId="3" applyFont="1" applyFill="1" applyBorder="1" applyAlignment="1">
      <alignment horizontal="center" vertical="center" wrapText="1"/>
    </xf>
    <xf numFmtId="0" fontId="5" fillId="0" borderId="0" xfId="7" applyFont="1" applyAlignment="1">
      <alignment horizontal="center" vertical="top" wrapText="1"/>
    </xf>
    <xf numFmtId="0" fontId="5" fillId="0" borderId="0" xfId="7" applyFont="1" applyAlignment="1">
      <alignment horizontal="center" vertical="top"/>
    </xf>
    <xf numFmtId="0" fontId="5" fillId="0" borderId="0" xfId="7" applyFont="1" applyAlignment="1">
      <alignment horizontal="center"/>
    </xf>
    <xf numFmtId="0" fontId="60" fillId="0" borderId="0" xfId="3" applyFont="1" applyAlignment="1">
      <alignment horizontal="left" vertical="center"/>
    </xf>
    <xf numFmtId="0" fontId="65" fillId="0" borderId="0" xfId="3" applyFont="1" applyAlignment="1">
      <alignment horizontal="left" vertical="center" wrapText="1"/>
    </xf>
    <xf numFmtId="0" fontId="5" fillId="0" borderId="0" xfId="1" applyFont="1" applyAlignment="1">
      <alignment horizontal="center" vertical="top" wrapText="1"/>
    </xf>
    <xf numFmtId="0" fontId="5" fillId="0" borderId="0" xfId="1"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34" fillId="0" borderId="0" xfId="0" applyFont="1" applyAlignment="1">
      <alignment horizontal="center" wrapText="1"/>
    </xf>
    <xf numFmtId="0" fontId="20" fillId="0" borderId="7" xfId="0" applyFont="1" applyBorder="1" applyAlignment="1">
      <alignment horizontal="right"/>
    </xf>
    <xf numFmtId="0" fontId="20" fillId="0" borderId="0" xfId="0" applyFont="1" applyBorder="1" applyAlignment="1">
      <alignment horizontal="right"/>
    </xf>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6" fillId="0" borderId="0" xfId="0" applyFont="1" applyAlignment="1">
      <alignment horizontal="center"/>
    </xf>
    <xf numFmtId="0" fontId="0" fillId="0" borderId="0" xfId="0" applyAlignment="1">
      <alignment horizontal="center"/>
    </xf>
    <xf numFmtId="0" fontId="9" fillId="0" borderId="0" xfId="0" applyFont="1" applyAlignment="1">
      <alignment horizontal="right" vertical="top" wrapText="1"/>
    </xf>
    <xf numFmtId="0" fontId="5" fillId="0" borderId="4" xfId="0" applyFont="1" applyBorder="1" applyAlignment="1">
      <alignment horizontal="center"/>
    </xf>
    <xf numFmtId="0" fontId="18" fillId="0" borderId="5" xfId="0" applyFont="1" applyBorder="1" applyAlignment="1">
      <alignment horizontal="center"/>
    </xf>
    <xf numFmtId="0" fontId="18" fillId="0" borderId="6" xfId="0" applyFont="1" applyBorder="1" applyAlignment="1">
      <alignment horizontal="center"/>
    </xf>
    <xf numFmtId="0" fontId="9" fillId="0" borderId="0" xfId="0" applyFont="1" applyBorder="1" applyAlignment="1">
      <alignment horizontal="center" vertical="top" wrapText="1"/>
    </xf>
    <xf numFmtId="0" fontId="15" fillId="0" borderId="0" xfId="0" applyFont="1" applyAlignment="1">
      <alignment horizontal="center"/>
    </xf>
    <xf numFmtId="0" fontId="9" fillId="0" borderId="0" xfId="0" applyFont="1" applyAlignment="1">
      <alignment horizontal="center" vertical="top" wrapText="1"/>
    </xf>
    <xf numFmtId="0" fontId="9" fillId="0" borderId="5" xfId="0" applyFont="1" applyBorder="1" applyAlignment="1">
      <alignment horizontal="center"/>
    </xf>
    <xf numFmtId="0" fontId="9" fillId="0" borderId="6" xfId="0" applyFont="1" applyBorder="1" applyAlignment="1">
      <alignment horizontal="center"/>
    </xf>
    <xf numFmtId="0" fontId="5" fillId="0" borderId="0" xfId="0" applyFont="1" applyAlignment="1">
      <alignment horizontal="right" vertical="top" wrapText="1"/>
    </xf>
    <xf numFmtId="0" fontId="5" fillId="0" borderId="0" xfId="0" applyFont="1" applyAlignment="1">
      <alignment vertical="top" wrapText="1"/>
    </xf>
    <xf numFmtId="0" fontId="9" fillId="0" borderId="2" xfId="0" applyFont="1" applyBorder="1" applyAlignment="1">
      <alignment horizontal="center"/>
    </xf>
    <xf numFmtId="0" fontId="10" fillId="0" borderId="0" xfId="0" applyFont="1" applyAlignment="1">
      <alignment horizontal="center"/>
    </xf>
    <xf numFmtId="0" fontId="8" fillId="0" borderId="0" xfId="0" applyFont="1" applyAlignment="1">
      <alignment horizontal="center" wrapText="1"/>
    </xf>
    <xf numFmtId="0" fontId="5" fillId="0" borderId="7" xfId="0" applyFont="1" applyBorder="1" applyAlignment="1">
      <alignment horizontal="left"/>
    </xf>
    <xf numFmtId="0" fontId="5" fillId="0" borderId="5" xfId="0" applyFont="1" applyBorder="1" applyAlignment="1">
      <alignment horizontal="center" vertical="center"/>
    </xf>
    <xf numFmtId="0" fontId="5" fillId="0" borderId="0" xfId="2" applyFont="1" applyAlignment="1">
      <alignment horizontal="center" vertical="top" wrapText="1"/>
    </xf>
    <xf numFmtId="0" fontId="48" fillId="0" borderId="0" xfId="0" applyFont="1" applyBorder="1" applyAlignment="1">
      <alignment horizontal="left"/>
    </xf>
    <xf numFmtId="0" fontId="10" fillId="0" borderId="0" xfId="0" applyFont="1"/>
    <xf numFmtId="0" fontId="17" fillId="0" borderId="0" xfId="0" applyFont="1" applyAlignment="1">
      <alignment horizontal="left"/>
    </xf>
    <xf numFmtId="0" fontId="5" fillId="0" borderId="0" xfId="0" applyFont="1" applyBorder="1" applyAlignment="1">
      <alignment horizontal="right"/>
    </xf>
    <xf numFmtId="0" fontId="5" fillId="0" borderId="0" xfId="0" applyFont="1" applyFill="1" applyBorder="1" applyAlignment="1">
      <alignment horizontal="left" wrapText="1"/>
    </xf>
    <xf numFmtId="0" fontId="7" fillId="0" borderId="0" xfId="0" applyFont="1" applyAlignment="1">
      <alignment horizontal="center"/>
    </xf>
    <xf numFmtId="0" fontId="5" fillId="0" borderId="2" xfId="1" applyFont="1" applyBorder="1" applyAlignment="1">
      <alignment horizontal="center" vertical="top" wrapText="1"/>
    </xf>
    <xf numFmtId="0" fontId="5" fillId="0" borderId="1" xfId="1" applyFont="1" applyBorder="1" applyAlignment="1">
      <alignment horizontal="center" vertical="top" wrapText="1"/>
    </xf>
    <xf numFmtId="0" fontId="5" fillId="0" borderId="10" xfId="1" applyFont="1" applyBorder="1" applyAlignment="1">
      <alignment horizontal="center" vertical="top" wrapText="1"/>
    </xf>
    <xf numFmtId="0" fontId="5" fillId="0" borderId="3" xfId="1" applyFont="1" applyBorder="1" applyAlignment="1">
      <alignment horizontal="center" vertical="top" wrapText="1"/>
    </xf>
    <xf numFmtId="0" fontId="5" fillId="0" borderId="2" xfId="1" applyFont="1" applyBorder="1" applyAlignment="1">
      <alignment horizontal="center" vertical="center" wrapText="1"/>
    </xf>
    <xf numFmtId="0" fontId="9" fillId="0" borderId="2" xfId="0" applyFont="1" applyBorder="1" applyAlignment="1">
      <alignment horizontal="right"/>
    </xf>
    <xf numFmtId="0" fontId="9" fillId="0" borderId="0" xfId="1" applyFont="1" applyAlignment="1">
      <alignment horizontal="center"/>
    </xf>
    <xf numFmtId="0" fontId="14" fillId="0" borderId="0" xfId="1" applyFont="1" applyAlignment="1">
      <alignment horizontal="center"/>
    </xf>
    <xf numFmtId="0" fontId="5" fillId="3" borderId="1" xfId="1" applyFont="1" applyFill="1" applyBorder="1" applyAlignment="1">
      <alignment horizontal="center" vertical="top" wrapText="1"/>
    </xf>
    <xf numFmtId="0" fontId="5" fillId="3" borderId="10" xfId="1" applyFont="1" applyFill="1" applyBorder="1" applyAlignment="1">
      <alignment horizontal="center" vertical="top" wrapText="1"/>
    </xf>
    <xf numFmtId="0" fontId="5" fillId="3" borderId="3" xfId="1" applyFont="1" applyFill="1" applyBorder="1" applyAlignment="1">
      <alignment horizontal="center" vertical="top" wrapText="1"/>
    </xf>
    <xf numFmtId="0" fontId="11" fillId="0" borderId="0" xfId="1" applyFont="1" applyBorder="1" applyAlignment="1">
      <alignment horizontal="left"/>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5"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6" xfId="0" applyFont="1" applyFill="1" applyBorder="1" applyAlignment="1">
      <alignment horizontal="center" vertical="top" wrapText="1"/>
    </xf>
    <xf numFmtId="0" fontId="10" fillId="0" borderId="0" xfId="0" applyFont="1" applyBorder="1" applyAlignment="1">
      <alignment horizontal="left" vertical="top" wrapText="1"/>
    </xf>
    <xf numFmtId="0" fontId="9" fillId="0" borderId="5" xfId="10" applyFont="1" applyBorder="1" applyAlignment="1">
      <alignment horizontal="center"/>
    </xf>
    <xf numFmtId="0" fontId="9" fillId="0" borderId="6" xfId="10" applyFont="1" applyBorder="1" applyAlignment="1">
      <alignment horizontal="center"/>
    </xf>
    <xf numFmtId="0" fontId="9" fillId="0" borderId="0" xfId="0" applyFont="1" applyBorder="1" applyAlignment="1">
      <alignment horizontal="center"/>
    </xf>
    <xf numFmtId="0" fontId="9" fillId="0" borderId="0" xfId="0" applyFont="1" applyAlignment="1">
      <alignment horizontal="left"/>
    </xf>
    <xf numFmtId="0" fontId="89" fillId="0" borderId="0" xfId="0" applyFont="1" applyAlignment="1">
      <alignment horizontal="center"/>
    </xf>
    <xf numFmtId="0" fontId="5" fillId="0" borderId="1" xfId="0" applyFont="1" applyBorder="1" applyAlignment="1">
      <alignment horizontal="center" vertical="top"/>
    </xf>
    <xf numFmtId="0" fontId="5" fillId="0" borderId="3" xfId="0" applyFont="1" applyBorder="1" applyAlignment="1">
      <alignment horizontal="center" vertical="top"/>
    </xf>
    <xf numFmtId="0" fontId="6" fillId="0" borderId="0" xfId="0" applyFont="1" applyAlignment="1">
      <alignment horizontal="right"/>
    </xf>
    <xf numFmtId="0" fontId="80" fillId="0" borderId="0" xfId="0" applyFont="1" applyAlignment="1">
      <alignment horizontal="center"/>
    </xf>
    <xf numFmtId="0" fontId="28" fillId="0" borderId="7" xfId="0" applyFont="1" applyBorder="1" applyAlignment="1">
      <alignment horizontal="right"/>
    </xf>
    <xf numFmtId="0" fontId="5" fillId="0" borderId="5" xfId="0" applyFont="1" applyBorder="1" applyAlignment="1">
      <alignment horizontal="center" vertical="top"/>
    </xf>
    <xf numFmtId="0" fontId="5" fillId="0" borderId="9" xfId="0" applyFont="1" applyBorder="1" applyAlignment="1">
      <alignment horizontal="center" vertical="top"/>
    </xf>
    <xf numFmtId="0" fontId="5" fillId="0" borderId="6" xfId="0" applyFont="1" applyBorder="1" applyAlignment="1">
      <alignment horizontal="center" vertical="top"/>
    </xf>
    <xf numFmtId="0" fontId="5" fillId="0" borderId="0" xfId="0" applyFont="1" applyAlignment="1">
      <alignment horizontal="right"/>
    </xf>
    <xf numFmtId="0" fontId="14" fillId="0" borderId="0" xfId="0" applyFont="1" applyAlignment="1">
      <alignment horizontal="center" wrapText="1"/>
    </xf>
    <xf numFmtId="0" fontId="5" fillId="0" borderId="5" xfId="12" applyFont="1" applyBorder="1" applyAlignment="1">
      <alignment horizontal="center"/>
    </xf>
    <xf numFmtId="0" fontId="5" fillId="0" borderId="6" xfId="12" applyFont="1" applyBorder="1" applyAlignment="1">
      <alignment horizont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1" fillId="0" borderId="0" xfId="0" applyFont="1" applyAlignment="1">
      <alignment horizontal="center" wrapText="1"/>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5" fillId="0" borderId="2" xfId="0" applyFont="1" applyBorder="1" applyAlignment="1">
      <alignment horizontal="left" wrapText="1"/>
    </xf>
    <xf numFmtId="0" fontId="42" fillId="0" borderId="0" xfId="0" applyFont="1" applyAlignment="1">
      <alignment horizontal="center"/>
    </xf>
    <xf numFmtId="0" fontId="58" fillId="0" borderId="0" xfId="0" applyFont="1" applyBorder="1" applyAlignment="1">
      <alignment horizontal="center" vertical="top"/>
    </xf>
    <xf numFmtId="0" fontId="54" fillId="0" borderId="2" xfId="0" applyFont="1" applyBorder="1" applyAlignment="1">
      <alignment horizontal="center" vertical="top" wrapText="1"/>
    </xf>
    <xf numFmtId="0" fontId="54" fillId="0" borderId="1" xfId="0" applyFont="1" applyBorder="1" applyAlignment="1">
      <alignment horizontal="center" vertical="top" wrapText="1"/>
    </xf>
    <xf numFmtId="0" fontId="54" fillId="0" borderId="10" xfId="0" applyFont="1" applyBorder="1" applyAlignment="1">
      <alignment horizontal="center" vertical="top" wrapText="1"/>
    </xf>
    <xf numFmtId="0" fontId="54" fillId="0" borderId="3" xfId="0" applyFont="1" applyBorder="1" applyAlignment="1">
      <alignment horizontal="center" vertical="top" wrapText="1"/>
    </xf>
    <xf numFmtId="0" fontId="55" fillId="0" borderId="1" xfId="0" applyFont="1" applyBorder="1" applyAlignment="1">
      <alignment horizontal="center" vertical="center" wrapText="1"/>
    </xf>
    <xf numFmtId="0" fontId="55" fillId="0" borderId="3" xfId="0" applyFont="1" applyBorder="1" applyAlignment="1">
      <alignment horizontal="center" vertical="center" wrapText="1"/>
    </xf>
    <xf numFmtId="0" fontId="51" fillId="0" borderId="1" xfId="0" applyFont="1" applyBorder="1" applyAlignment="1">
      <alignment horizontal="center" wrapText="1"/>
    </xf>
    <xf numFmtId="0" fontId="51" fillId="0" borderId="3" xfId="0" applyFont="1" applyBorder="1" applyAlignment="1">
      <alignment horizontal="center" wrapText="1"/>
    </xf>
    <xf numFmtId="0" fontId="5" fillId="0" borderId="13" xfId="0" applyFont="1" applyBorder="1" applyAlignment="1">
      <alignment horizontal="left"/>
    </xf>
    <xf numFmtId="0" fontId="47" fillId="0" borderId="7" xfId="0" applyFont="1" applyBorder="1" applyAlignment="1">
      <alignment horizontal="right"/>
    </xf>
    <xf numFmtId="0" fontId="37" fillId="0" borderId="7" xfId="0" applyFont="1" applyBorder="1" applyAlignment="1">
      <alignment horizontal="right"/>
    </xf>
    <xf numFmtId="0" fontId="37" fillId="0" borderId="1" xfId="0" applyFont="1" applyBorder="1" applyAlignment="1">
      <alignment horizontal="center" vertical="top" wrapText="1"/>
    </xf>
    <xf numFmtId="0" fontId="37" fillId="0" borderId="3" xfId="0" applyFont="1" applyBorder="1" applyAlignment="1">
      <alignment horizontal="center" vertical="top" wrapText="1"/>
    </xf>
    <xf numFmtId="0" fontId="37" fillId="0" borderId="2" xfId="0" applyFont="1" applyBorder="1" applyAlignment="1">
      <alignment horizontal="center" vertical="top" wrapText="1"/>
    </xf>
    <xf numFmtId="0" fontId="37" fillId="0" borderId="5" xfId="0" applyFont="1" applyBorder="1" applyAlignment="1">
      <alignment horizontal="center" vertical="top" wrapText="1"/>
    </xf>
    <xf numFmtId="0" fontId="37" fillId="0" borderId="9" xfId="0" applyFont="1" applyBorder="1" applyAlignment="1">
      <alignment horizontal="center" vertical="top" wrapText="1"/>
    </xf>
    <xf numFmtId="0" fontId="37" fillId="0" borderId="6" xfId="0" applyFont="1" applyBorder="1" applyAlignment="1">
      <alignment horizontal="center" vertical="top" wrapText="1"/>
    </xf>
    <xf numFmtId="0" fontId="5" fillId="3" borderId="1" xfId="1" quotePrefix="1" applyFont="1" applyFill="1" applyBorder="1" applyAlignment="1">
      <alignment horizontal="center" vertical="center" wrapText="1"/>
    </xf>
    <xf numFmtId="0" fontId="5" fillId="3" borderId="3" xfId="1" quotePrefix="1" applyFont="1" applyFill="1" applyBorder="1" applyAlignment="1">
      <alignment horizontal="center" vertical="center" wrapText="1"/>
    </xf>
    <xf numFmtId="0" fontId="8" fillId="0" borderId="0" xfId="1" applyFont="1" applyAlignment="1">
      <alignment horizontal="center"/>
    </xf>
    <xf numFmtId="0" fontId="8" fillId="0" borderId="0" xfId="1" applyFont="1" applyAlignment="1"/>
    <xf numFmtId="0" fontId="5" fillId="0" borderId="0" xfId="1" applyFont="1" applyAlignment="1">
      <alignment horizontal="left"/>
    </xf>
    <xf numFmtId="0" fontId="5" fillId="3" borderId="5" xfId="1" quotePrefix="1" applyFont="1" applyFill="1" applyBorder="1" applyAlignment="1">
      <alignment horizontal="center" vertical="center" wrapText="1"/>
    </xf>
    <xf numFmtId="0" fontId="5" fillId="3" borderId="9" xfId="1" quotePrefix="1" applyFont="1" applyFill="1" applyBorder="1" applyAlignment="1">
      <alignment horizontal="center" vertical="center" wrapText="1"/>
    </xf>
    <xf numFmtId="0" fontId="5" fillId="3" borderId="6" xfId="1" quotePrefix="1" applyFont="1" applyFill="1" applyBorder="1" applyAlignment="1">
      <alignment horizontal="center" vertical="center" wrapText="1"/>
    </xf>
    <xf numFmtId="0" fontId="5" fillId="0" borderId="0" xfId="1" applyFont="1" applyBorder="1" applyAlignment="1">
      <alignment horizontal="center" vertical="top" wrapText="1"/>
    </xf>
    <xf numFmtId="0" fontId="5" fillId="0" borderId="0" xfId="2" applyFont="1" applyAlignment="1">
      <alignment horizontal="left"/>
    </xf>
    <xf numFmtId="0" fontId="5" fillId="0" borderId="0" xfId="1" applyFont="1" applyAlignment="1">
      <alignment horizontal="left" vertical="top" wrapText="1"/>
    </xf>
    <xf numFmtId="0" fontId="63" fillId="0" borderId="13" xfId="0" applyFont="1" applyBorder="1" applyAlignment="1">
      <alignment horizontal="left" wrapText="1"/>
    </xf>
    <xf numFmtId="0" fontId="18" fillId="0" borderId="9" xfId="0" applyFont="1" applyBorder="1" applyAlignment="1">
      <alignment horizontal="left" vertical="center" wrapText="1"/>
    </xf>
    <xf numFmtId="0" fontId="5" fillId="0" borderId="0" xfId="2" applyFont="1" applyAlignment="1">
      <alignment horizontal="center"/>
    </xf>
    <xf numFmtId="0" fontId="38" fillId="0" borderId="1" xfId="0" applyFont="1" applyBorder="1" applyAlignment="1">
      <alignment vertical="center" wrapText="1"/>
    </xf>
    <xf numFmtId="0" fontId="38" fillId="0" borderId="10" xfId="0" applyFont="1" applyBorder="1" applyAlignment="1">
      <alignment vertical="center" wrapText="1"/>
    </xf>
    <xf numFmtId="0" fontId="38" fillId="0" borderId="3" xfId="0" applyFont="1" applyBorder="1" applyAlignment="1">
      <alignment vertical="center" wrapText="1"/>
    </xf>
    <xf numFmtId="0" fontId="19" fillId="0" borderId="0" xfId="0" applyFont="1" applyAlignment="1">
      <alignment horizontal="center" wrapText="1"/>
    </xf>
    <xf numFmtId="0" fontId="10" fillId="0" borderId="2" xfId="0" applyFont="1" applyBorder="1" applyAlignment="1">
      <alignment horizontal="right" vertical="center" wrapText="1"/>
    </xf>
    <xf numFmtId="0" fontId="0" fillId="0" borderId="2" xfId="0" applyBorder="1" applyAlignment="1">
      <alignment horizontal="center" vertical="center"/>
    </xf>
    <xf numFmtId="2" fontId="0" fillId="0" borderId="2" xfId="0" applyNumberFormat="1" applyBorder="1" applyAlignment="1">
      <alignment horizontal="center" vertical="center"/>
    </xf>
    <xf numFmtId="0" fontId="5" fillId="0" borderId="13" xfId="0" applyFont="1" applyFill="1" applyBorder="1" applyAlignment="1">
      <alignment horizontal="left" wrapText="1"/>
    </xf>
    <xf numFmtId="0" fontId="19" fillId="0" borderId="0" xfId="0" applyFont="1" applyAlignment="1">
      <alignment vertical="top" wrapText="1"/>
    </xf>
    <xf numFmtId="0" fontId="8" fillId="0" borderId="0" xfId="0" applyFont="1" applyAlignment="1">
      <alignment horizontal="center" vertical="top" wrapText="1"/>
    </xf>
    <xf numFmtId="0" fontId="38" fillId="0" borderId="0" xfId="0" applyFont="1" applyBorder="1" applyAlignment="1">
      <alignment horizontal="center"/>
    </xf>
    <xf numFmtId="0" fontId="50" fillId="0" borderId="2" xfId="0" applyFont="1" applyBorder="1" applyAlignment="1">
      <alignment horizontal="center" vertical="top" wrapText="1"/>
    </xf>
    <xf numFmtId="0" fontId="20" fillId="3" borderId="7" xfId="0" applyFont="1" applyFill="1" applyBorder="1" applyAlignment="1">
      <alignment horizontal="right"/>
    </xf>
    <xf numFmtId="0" fontId="50" fillId="3" borderId="5" xfId="0" applyFont="1" applyFill="1" applyBorder="1" applyAlignment="1">
      <alignment horizontal="center" vertical="top" wrapText="1"/>
    </xf>
    <xf numFmtId="0" fontId="50" fillId="3" borderId="9" xfId="0" applyFont="1" applyFill="1" applyBorder="1" applyAlignment="1">
      <alignment horizontal="center" vertical="top" wrapText="1"/>
    </xf>
    <xf numFmtId="0" fontId="50" fillId="3" borderId="6" xfId="0" applyFont="1" applyFill="1" applyBorder="1" applyAlignment="1">
      <alignment horizontal="center" vertical="top" wrapText="1"/>
    </xf>
    <xf numFmtId="0" fontId="5" fillId="3" borderId="2" xfId="0" applyFont="1" applyFill="1" applyBorder="1" applyAlignment="1">
      <alignment horizontal="center" vertical="top" wrapText="1"/>
    </xf>
    <xf numFmtId="0" fontId="38" fillId="0" borderId="7" xfId="0" applyFont="1" applyBorder="1" applyAlignment="1">
      <alignment horizontal="right"/>
    </xf>
    <xf numFmtId="0" fontId="7" fillId="0" borderId="1"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5" fillId="0" borderId="13" xfId="0" applyFont="1" applyBorder="1" applyAlignment="1">
      <alignment horizontal="left" wrapText="1"/>
    </xf>
    <xf numFmtId="0" fontId="5" fillId="0" borderId="0" xfId="0" applyFont="1" applyAlignment="1">
      <alignment horizontal="left" vertical="center" wrapText="1"/>
    </xf>
    <xf numFmtId="0" fontId="18"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3" applyFont="1" applyBorder="1" applyAlignment="1">
      <alignment horizontal="center" vertical="center" wrapText="1"/>
    </xf>
    <xf numFmtId="0" fontId="18" fillId="0" borderId="2" xfId="3" applyFont="1" applyFill="1" applyBorder="1" applyAlignment="1">
      <alignment horizontal="left"/>
    </xf>
    <xf numFmtId="0" fontId="0" fillId="0" borderId="0" xfId="0" applyAlignment="1">
      <alignment horizontal="left"/>
    </xf>
    <xf numFmtId="0" fontId="5" fillId="0" borderId="2" xfId="3" applyFont="1" applyBorder="1" applyAlignment="1">
      <alignment horizontal="center" vertical="top" wrapText="1"/>
    </xf>
    <xf numFmtId="0" fontId="0" fillId="0" borderId="2" xfId="0" applyBorder="1" applyAlignment="1">
      <alignment horizontal="center" vertical="top" wrapText="1"/>
    </xf>
    <xf numFmtId="0" fontId="11" fillId="0" borderId="0" xfId="3" applyFont="1" applyAlignment="1">
      <alignment horizontal="center"/>
    </xf>
    <xf numFmtId="0" fontId="5" fillId="0" borderId="1" xfId="3" applyFont="1" applyBorder="1" applyAlignment="1">
      <alignment horizontal="center" vertical="top" wrapText="1"/>
    </xf>
    <xf numFmtId="0" fontId="5" fillId="0" borderId="3" xfId="3" applyFont="1" applyBorder="1" applyAlignment="1">
      <alignment horizontal="center" vertical="top" wrapText="1"/>
    </xf>
    <xf numFmtId="0" fontId="9" fillId="0" borderId="5" xfId="3" applyFont="1" applyBorder="1" applyAlignment="1">
      <alignment horizontal="center" vertical="top"/>
    </xf>
    <xf numFmtId="0" fontId="9" fillId="0" borderId="9" xfId="3" applyFont="1" applyBorder="1" applyAlignment="1">
      <alignment horizontal="center" vertical="top"/>
    </xf>
    <xf numFmtId="0" fontId="9" fillId="0" borderId="16" xfId="3" applyFont="1" applyBorder="1" applyAlignment="1">
      <alignment horizontal="center" vertical="top"/>
    </xf>
    <xf numFmtId="0" fontId="7" fillId="0" borderId="0" xfId="3" applyFont="1" applyAlignment="1">
      <alignment horizontal="center"/>
    </xf>
    <xf numFmtId="0" fontId="10" fillId="0" borderId="13" xfId="3" applyFill="1" applyBorder="1" applyAlignment="1">
      <alignment horizontal="center"/>
    </xf>
    <xf numFmtId="0" fontId="10" fillId="0" borderId="0" xfId="3" applyAlignment="1">
      <alignment horizontal="center"/>
    </xf>
    <xf numFmtId="0" fontId="9" fillId="0" borderId="0" xfId="3" applyFont="1" applyAlignment="1">
      <alignment horizontal="right" vertical="top" wrapText="1"/>
    </xf>
    <xf numFmtId="0" fontId="10" fillId="0" borderId="0" xfId="3" applyAlignment="1">
      <alignment horizontal="left"/>
    </xf>
    <xf numFmtId="0" fontId="5" fillId="0" borderId="5" xfId="3" applyFont="1" applyBorder="1" applyAlignment="1">
      <alignment horizontal="center" vertical="top" wrapText="1"/>
    </xf>
    <xf numFmtId="0" fontId="5" fillId="0" borderId="9" xfId="3" applyFont="1" applyBorder="1" applyAlignment="1">
      <alignment horizontal="center" vertical="top" wrapText="1"/>
    </xf>
    <xf numFmtId="0" fontId="5" fillId="0" borderId="6" xfId="3" applyFont="1" applyBorder="1" applyAlignment="1">
      <alignment horizontal="center" vertical="top" wrapText="1"/>
    </xf>
    <xf numFmtId="0" fontId="34" fillId="0" borderId="0" xfId="0" applyFont="1" applyAlignment="1">
      <alignment horizontal="right"/>
    </xf>
    <xf numFmtId="0" fontId="37" fillId="0" borderId="0" xfId="0" applyFont="1" applyAlignment="1">
      <alignment horizontal="center" wrapText="1"/>
    </xf>
    <xf numFmtId="0" fontId="20" fillId="0" borderId="7" xfId="0" applyFont="1" applyBorder="1" applyAlignment="1">
      <alignment horizontal="left"/>
    </xf>
    <xf numFmtId="0" fontId="84" fillId="0" borderId="0" xfId="0" applyFont="1" applyAlignment="1">
      <alignment horizontal="right" wrapText="1"/>
    </xf>
    <xf numFmtId="0" fontId="18" fillId="0" borderId="0" xfId="1" applyFont="1" applyAlignment="1">
      <alignment horizontal="center"/>
    </xf>
    <xf numFmtId="0" fontId="37" fillId="0" borderId="10" xfId="0" applyFont="1" applyBorder="1" applyAlignment="1">
      <alignment horizontal="center" vertical="top" wrapText="1"/>
    </xf>
    <xf numFmtId="0" fontId="5" fillId="3" borderId="2" xfId="1" quotePrefix="1" applyFont="1" applyFill="1" applyBorder="1" applyAlignment="1">
      <alignment horizontal="center" vertical="center" wrapText="1"/>
    </xf>
    <xf numFmtId="0" fontId="20" fillId="0" borderId="0" xfId="1" applyFont="1" applyAlignment="1">
      <alignment horizontal="right"/>
    </xf>
    <xf numFmtId="0" fontId="5" fillId="0" borderId="2" xfId="1" applyFont="1" applyBorder="1" applyAlignment="1">
      <alignment horizontal="left"/>
    </xf>
    <xf numFmtId="0" fontId="5" fillId="3" borderId="2" xfId="1" applyFont="1" applyFill="1" applyBorder="1" applyAlignment="1">
      <alignment horizontal="center" vertical="center" wrapText="1"/>
    </xf>
    <xf numFmtId="0" fontId="9" fillId="0" borderId="0" xfId="1" applyFont="1" applyAlignment="1">
      <alignment horizontal="center" vertical="top" wrapText="1"/>
    </xf>
    <xf numFmtId="0" fontId="53" fillId="0" borderId="0" xfId="0" applyFont="1" applyBorder="1" applyAlignment="1">
      <alignment horizontal="center" vertical="top"/>
    </xf>
    <xf numFmtId="0" fontId="54" fillId="0" borderId="12" xfId="0" applyFont="1" applyBorder="1" applyAlignment="1">
      <alignment horizontal="center" vertical="top" wrapText="1"/>
    </xf>
    <xf numFmtId="0" fontId="54" fillId="0" borderId="13" xfId="0" applyFont="1" applyBorder="1" applyAlignment="1">
      <alignment horizontal="center" vertical="top" wrapText="1"/>
    </xf>
    <xf numFmtId="0" fontId="54" fillId="0" borderId="14" xfId="0" applyFont="1" applyBorder="1" applyAlignment="1">
      <alignment horizontal="center" vertical="top" wrapText="1"/>
    </xf>
    <xf numFmtId="0" fontId="54" fillId="0" borderId="11" xfId="0" applyFont="1" applyBorder="1" applyAlignment="1">
      <alignment horizontal="center" vertical="top" wrapText="1"/>
    </xf>
    <xf numFmtId="0" fontId="54" fillId="0" borderId="0" xfId="0" applyFont="1" applyBorder="1" applyAlignment="1">
      <alignment horizontal="center" vertical="top" wrapText="1"/>
    </xf>
    <xf numFmtId="0" fontId="54" fillId="0" borderId="17" xfId="0" applyFont="1" applyBorder="1" applyAlignment="1">
      <alignment horizontal="center" vertical="top" wrapText="1"/>
    </xf>
    <xf numFmtId="0" fontId="18" fillId="0" borderId="2" xfId="0" applyFont="1" applyBorder="1" applyAlignment="1">
      <alignment horizontal="left" wrapText="1"/>
    </xf>
    <xf numFmtId="0" fontId="58" fillId="0" borderId="0" xfId="0" applyFont="1" applyAlignment="1">
      <alignment horizontal="center" vertical="center"/>
    </xf>
    <xf numFmtId="0" fontId="58" fillId="0" borderId="0" xfId="0" applyFont="1" applyBorder="1" applyAlignment="1">
      <alignment horizontal="center" vertical="center"/>
    </xf>
    <xf numFmtId="0" fontId="20" fillId="0" borderId="7" xfId="0" applyFont="1" applyBorder="1" applyAlignment="1">
      <alignment horizontal="center"/>
    </xf>
    <xf numFmtId="0" fontId="44" fillId="0" borderId="0" xfId="0" applyFont="1" applyAlignment="1">
      <alignment horizontal="center" vertical="center" wrapText="1"/>
    </xf>
    <xf numFmtId="0" fontId="83" fillId="0" borderId="0" xfId="0" applyFont="1" applyAlignment="1">
      <alignment horizontal="center"/>
    </xf>
    <xf numFmtId="0" fontId="18" fillId="0" borderId="2" xfId="0" applyFont="1" applyBorder="1" applyAlignment="1">
      <alignment horizontal="center" vertical="top"/>
    </xf>
    <xf numFmtId="0" fontId="18" fillId="0" borderId="0" xfId="0" applyFont="1" applyAlignment="1">
      <alignment horizontal="center" vertical="top" wrapText="1"/>
    </xf>
    <xf numFmtId="0" fontId="18" fillId="0" borderId="0" xfId="0" applyFont="1" applyAlignment="1">
      <alignment horizontal="right" vertical="top" wrapText="1"/>
    </xf>
    <xf numFmtId="0" fontId="18" fillId="0" borderId="2" xfId="0" applyFont="1" applyBorder="1" applyAlignment="1">
      <alignment horizontal="center" vertical="top" wrapText="1"/>
    </xf>
    <xf numFmtId="0" fontId="18" fillId="0" borderId="10" xfId="0" applyFont="1" applyBorder="1" applyAlignment="1">
      <alignment horizontal="center" vertical="top" wrapText="1"/>
    </xf>
    <xf numFmtId="0" fontId="14" fillId="0" borderId="0" xfId="0" applyFont="1" applyAlignment="1">
      <alignment horizontal="center" vertical="top" wrapText="1"/>
    </xf>
    <xf numFmtId="0" fontId="15" fillId="0" borderId="0" xfId="0" applyFont="1" applyAlignment="1">
      <alignment horizontal="center" vertical="top" wrapText="1"/>
    </xf>
    <xf numFmtId="0" fontId="10" fillId="3" borderId="0" xfId="0" applyFont="1" applyFill="1" applyAlignment="1">
      <alignment horizontal="center"/>
    </xf>
    <xf numFmtId="0" fontId="5" fillId="3" borderId="0" xfId="0" applyFont="1" applyFill="1" applyBorder="1" applyAlignment="1">
      <alignment horizontal="right"/>
    </xf>
    <xf numFmtId="0" fontId="5" fillId="3" borderId="5"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0" xfId="0" applyFont="1" applyFill="1" applyAlignment="1">
      <alignment horizontal="left"/>
    </xf>
    <xf numFmtId="0" fontId="5" fillId="3" borderId="12" xfId="0" applyFont="1" applyFill="1" applyBorder="1" applyAlignment="1">
      <alignment horizontal="center" vertical="top" wrapText="1"/>
    </xf>
    <xf numFmtId="0" fontId="5" fillId="3" borderId="8" xfId="0" applyFont="1" applyFill="1" applyBorder="1" applyAlignment="1">
      <alignment horizontal="center" vertical="top" wrapText="1"/>
    </xf>
    <xf numFmtId="0" fontId="9" fillId="3" borderId="0" xfId="0" applyFont="1" applyFill="1" applyAlignment="1">
      <alignment horizontal="right"/>
    </xf>
    <xf numFmtId="0" fontId="5" fillId="3" borderId="2" xfId="0" applyFont="1" applyFill="1" applyBorder="1" applyAlignment="1">
      <alignment horizontal="center" wrapText="1"/>
    </xf>
    <xf numFmtId="0" fontId="73" fillId="0" borderId="5" xfId="0" applyFont="1" applyBorder="1" applyAlignment="1">
      <alignment horizontal="center"/>
    </xf>
    <xf numFmtId="0" fontId="73" fillId="0" borderId="6" xfId="0" applyFont="1" applyBorder="1" applyAlignment="1">
      <alignment horizontal="center"/>
    </xf>
    <xf numFmtId="0" fontId="19" fillId="3" borderId="0" xfId="0" applyFont="1" applyFill="1" applyAlignment="1">
      <alignment horizontal="center" wrapText="1"/>
    </xf>
    <xf numFmtId="0" fontId="9" fillId="3" borderId="0" xfId="0" applyFont="1" applyFill="1" applyAlignment="1">
      <alignment horizontal="center"/>
    </xf>
    <xf numFmtId="0" fontId="7" fillId="3" borderId="0" xfId="0" applyFont="1" applyFill="1" applyAlignment="1">
      <alignment horizontal="center"/>
    </xf>
    <xf numFmtId="0" fontId="5" fillId="3" borderId="0" xfId="0" applyFont="1" applyFill="1" applyAlignment="1">
      <alignment horizontal="center"/>
    </xf>
    <xf numFmtId="0" fontId="6" fillId="3" borderId="0" xfId="0" applyFont="1" applyFill="1" applyAlignment="1">
      <alignment horizontal="right"/>
    </xf>
    <xf numFmtId="0" fontId="5" fillId="3" borderId="1" xfId="0" applyFont="1" applyFill="1" applyBorder="1" applyAlignment="1">
      <alignment horizontal="center" vertical="top" wrapText="1"/>
    </xf>
    <xf numFmtId="0" fontId="5" fillId="3" borderId="3" xfId="0" applyFont="1" applyFill="1" applyBorder="1" applyAlignment="1">
      <alignment horizontal="center" vertical="top" wrapText="1"/>
    </xf>
    <xf numFmtId="0" fontId="73" fillId="0" borderId="9" xfId="0" applyFont="1" applyBorder="1" applyAlignment="1">
      <alignment horizontal="center"/>
    </xf>
    <xf numFmtId="0" fontId="11" fillId="3" borderId="0" xfId="0" applyFont="1" applyFill="1" applyAlignment="1">
      <alignment horizontal="center" wrapText="1"/>
    </xf>
    <xf numFmtId="0" fontId="45" fillId="0" borderId="0" xfId="1" applyFont="1" applyAlignment="1">
      <alignment horizontal="center"/>
    </xf>
    <xf numFmtId="0" fontId="25" fillId="0" borderId="1" xfId="1" applyFont="1" applyBorder="1" applyAlignment="1">
      <alignment horizontal="center" vertical="top" wrapText="1"/>
    </xf>
    <xf numFmtId="0" fontId="25" fillId="0" borderId="3" xfId="1" applyFont="1" applyBorder="1" applyAlignment="1">
      <alignment horizontal="center" vertical="top" wrapText="1"/>
    </xf>
    <xf numFmtId="0" fontId="25" fillId="0" borderId="5" xfId="1" applyFont="1" applyBorder="1" applyAlignment="1">
      <alignment horizontal="center" vertical="top" wrapText="1"/>
    </xf>
    <xf numFmtId="0" fontId="25" fillId="0" borderId="9" xfId="1" applyFont="1" applyBorder="1" applyAlignment="1">
      <alignment horizontal="center" vertical="top" wrapText="1"/>
    </xf>
    <xf numFmtId="0" fontId="25" fillId="0" borderId="14" xfId="1" applyFont="1" applyBorder="1" applyAlignment="1">
      <alignment horizontal="center" vertical="top" wrapText="1"/>
    </xf>
    <xf numFmtId="0" fontId="73" fillId="0" borderId="19" xfId="15" applyFont="1" applyFill="1" applyBorder="1" applyAlignment="1">
      <alignment horizontal="center"/>
    </xf>
    <xf numFmtId="0" fontId="73" fillId="0" borderId="20" xfId="15" applyFont="1" applyFill="1" applyBorder="1" applyAlignment="1">
      <alignment horizontal="center"/>
    </xf>
    <xf numFmtId="0" fontId="59" fillId="0" borderId="13" xfId="1" applyFont="1" applyBorder="1" applyAlignment="1">
      <alignment horizontal="left"/>
    </xf>
    <xf numFmtId="0" fontId="25" fillId="0" borderId="2" xfId="1" applyFont="1" applyBorder="1" applyAlignment="1">
      <alignment horizontal="center" vertical="top" wrapText="1"/>
    </xf>
    <xf numFmtId="0" fontId="25" fillId="0" borderId="6" xfId="1" applyFont="1" applyBorder="1" applyAlignment="1">
      <alignment horizontal="center" vertical="top" wrapText="1"/>
    </xf>
    <xf numFmtId="0" fontId="9" fillId="0" borderId="0" xfId="0" applyFont="1" applyAlignment="1">
      <alignment horizontal="right"/>
    </xf>
    <xf numFmtId="0" fontId="21" fillId="0" borderId="2" xfId="1" applyFont="1" applyBorder="1" applyAlignment="1">
      <alignment horizontal="center" vertical="top" wrapText="1"/>
    </xf>
    <xf numFmtId="0" fontId="32" fillId="0" borderId="0" xfId="1" applyFont="1" applyAlignment="1">
      <alignment horizontal="center"/>
    </xf>
    <xf numFmtId="0" fontId="9" fillId="0" borderId="19" xfId="15" applyFont="1" applyFill="1" applyBorder="1" applyAlignment="1">
      <alignment horizontal="center"/>
    </xf>
    <xf numFmtId="0" fontId="9" fillId="0" borderId="20" xfId="15" applyFont="1" applyFill="1" applyBorder="1" applyAlignment="1">
      <alignment horizontal="center"/>
    </xf>
    <xf numFmtId="0" fontId="18" fillId="0" borderId="0" xfId="0" applyFont="1" applyAlignment="1">
      <alignment horizontal="left"/>
    </xf>
    <xf numFmtId="0" fontId="24" fillId="0" borderId="2" xfId="1" applyFont="1" applyBorder="1" applyAlignment="1">
      <alignment horizontal="center" vertical="top" wrapText="1"/>
    </xf>
    <xf numFmtId="0" fontId="9" fillId="0" borderId="2" xfId="0" applyFont="1" applyBorder="1" applyAlignment="1">
      <alignment horizontal="center" vertical="top" wrapText="1"/>
    </xf>
    <xf numFmtId="0" fontId="24" fillId="0" borderId="1" xfId="1" applyFont="1" applyBorder="1" applyAlignment="1">
      <alignment horizontal="center" vertical="top" wrapText="1"/>
    </xf>
    <xf numFmtId="0" fontId="24" fillId="0" borderId="3" xfId="1" applyFont="1" applyBorder="1" applyAlignment="1">
      <alignment horizontal="center" vertical="top" wrapText="1"/>
    </xf>
    <xf numFmtId="0" fontId="50" fillId="0" borderId="0" xfId="1" applyFont="1" applyAlignment="1">
      <alignment horizontal="center"/>
    </xf>
    <xf numFmtId="0" fontId="23" fillId="0" borderId="1" xfId="1" applyFont="1" applyBorder="1" applyAlignment="1">
      <alignment horizontal="center" vertical="top" wrapText="1"/>
    </xf>
    <xf numFmtId="0" fontId="23" fillId="0" borderId="3" xfId="1" applyFont="1" applyBorder="1" applyAlignment="1">
      <alignment horizontal="center" vertical="top" wrapText="1"/>
    </xf>
    <xf numFmtId="0" fontId="23" fillId="0" borderId="5" xfId="1" applyFont="1" applyBorder="1" applyAlignment="1">
      <alignment horizontal="center" vertical="top" wrapText="1"/>
    </xf>
    <xf numFmtId="0" fontId="23" fillId="0" borderId="9" xfId="1" applyFont="1" applyBorder="1" applyAlignment="1">
      <alignment horizontal="center" vertical="top" wrapText="1"/>
    </xf>
    <xf numFmtId="0" fontId="23" fillId="0" borderId="6" xfId="1" applyFont="1" applyBorder="1" applyAlignment="1">
      <alignment horizontal="center" vertical="top" wrapText="1"/>
    </xf>
    <xf numFmtId="0" fontId="21" fillId="0" borderId="5" xfId="1" applyFont="1" applyBorder="1" applyAlignment="1">
      <alignment horizontal="center" vertical="top" wrapText="1"/>
    </xf>
    <xf numFmtId="0" fontId="21" fillId="0" borderId="9" xfId="1" applyFont="1" applyBorder="1" applyAlignment="1">
      <alignment horizontal="center" vertical="top" wrapText="1"/>
    </xf>
    <xf numFmtId="0" fontId="15" fillId="0" borderId="0" xfId="0" applyFont="1" applyAlignment="1">
      <alignment horizontal="justify" vertical="top" wrapText="1"/>
    </xf>
    <xf numFmtId="0" fontId="10" fillId="0" borderId="0" xfId="0" applyFont="1" applyAlignment="1">
      <alignment horizontal="justify" vertical="top" wrapText="1"/>
    </xf>
    <xf numFmtId="0" fontId="0" fillId="0" borderId="0" xfId="0" applyAlignment="1">
      <alignment wrapText="1"/>
    </xf>
    <xf numFmtId="0" fontId="23" fillId="0" borderId="1" xfId="1" applyFont="1" applyBorder="1" applyAlignment="1">
      <alignment horizontal="center" vertical="top"/>
    </xf>
    <xf numFmtId="0" fontId="23" fillId="0" borderId="10" xfId="1" applyFont="1" applyBorder="1" applyAlignment="1">
      <alignment horizontal="center" vertical="top"/>
    </xf>
    <xf numFmtId="0" fontId="23" fillId="0" borderId="3" xfId="1" applyFont="1" applyBorder="1" applyAlignment="1">
      <alignment horizontal="center" vertical="top"/>
    </xf>
    <xf numFmtId="0" fontId="25" fillId="0" borderId="10" xfId="1" applyFont="1" applyBorder="1" applyAlignment="1">
      <alignment horizontal="center" vertical="top" wrapText="1"/>
    </xf>
    <xf numFmtId="0" fontId="23" fillId="0" borderId="2" xfId="1" applyFont="1" applyBorder="1" applyAlignment="1">
      <alignment horizontal="center" wrapText="1"/>
    </xf>
    <xf numFmtId="0" fontId="23" fillId="0" borderId="5" xfId="1" applyFont="1" applyBorder="1" applyAlignment="1">
      <alignment horizontal="center" wrapText="1"/>
    </xf>
    <xf numFmtId="0" fontId="23" fillId="0" borderId="9" xfId="1" applyFont="1" applyBorder="1" applyAlignment="1">
      <alignment horizontal="center" wrapText="1"/>
    </xf>
    <xf numFmtId="0" fontId="23" fillId="0" borderId="6" xfId="1" applyFont="1" applyBorder="1" applyAlignment="1">
      <alignment horizontal="center" wrapText="1"/>
    </xf>
    <xf numFmtId="0" fontId="26" fillId="0" borderId="0" xfId="1" applyFont="1" applyAlignment="1">
      <alignment horizontal="center"/>
    </xf>
    <xf numFmtId="0" fontId="25" fillId="0" borderId="12" xfId="1" applyFont="1" applyBorder="1" applyAlignment="1">
      <alignment horizontal="center" vertical="top" wrapText="1"/>
    </xf>
    <xf numFmtId="0" fontId="25" fillId="0" borderId="11" xfId="1" applyFont="1" applyBorder="1" applyAlignment="1">
      <alignment horizontal="center" vertical="top" wrapText="1"/>
    </xf>
    <xf numFmtId="0" fontId="25" fillId="0" borderId="17" xfId="1" applyFont="1" applyBorder="1" applyAlignment="1">
      <alignment horizontal="center" vertical="top" wrapText="1"/>
    </xf>
    <xf numFmtId="0" fontId="5" fillId="0" borderId="0" xfId="4" applyFont="1" applyAlignment="1">
      <alignment horizontal="left"/>
    </xf>
    <xf numFmtId="0" fontId="10" fillId="0" borderId="0" xfId="4" applyAlignment="1">
      <alignment horizontal="left"/>
    </xf>
    <xf numFmtId="0" fontId="9" fillId="0" borderId="0" xfId="4" applyFont="1" applyAlignment="1">
      <alignment horizontal="right" vertical="top" wrapText="1"/>
    </xf>
    <xf numFmtId="0" fontId="9" fillId="0" borderId="0" xfId="4" applyFont="1" applyAlignment="1">
      <alignment horizontal="center" vertical="top" wrapText="1"/>
    </xf>
    <xf numFmtId="0" fontId="6" fillId="0" borderId="0" xfId="4" applyFont="1" applyAlignment="1">
      <alignment horizontal="right"/>
    </xf>
    <xf numFmtId="0" fontId="7" fillId="0" borderId="0" xfId="4" applyFont="1" applyAlignment="1">
      <alignment horizontal="center"/>
    </xf>
    <xf numFmtId="0" fontId="8" fillId="0" borderId="0" xfId="4" applyFont="1" applyAlignment="1">
      <alignment horizontal="center"/>
    </xf>
    <xf numFmtId="0" fontId="20" fillId="0" borderId="5" xfId="4" applyFont="1" applyBorder="1" applyAlignment="1">
      <alignment horizontal="center" vertical="top" wrapText="1"/>
    </xf>
    <xf numFmtId="0" fontId="20" fillId="0" borderId="9" xfId="4" applyFont="1" applyBorder="1" applyAlignment="1">
      <alignment horizontal="center" vertical="top" wrapText="1"/>
    </xf>
    <xf numFmtId="0" fontId="20" fillId="0" borderId="6" xfId="4" applyFont="1" applyBorder="1" applyAlignment="1">
      <alignment horizontal="center" vertical="top" wrapText="1"/>
    </xf>
    <xf numFmtId="0" fontId="20" fillId="0" borderId="7" xfId="4" applyFont="1" applyBorder="1" applyAlignment="1">
      <alignment horizontal="center"/>
    </xf>
    <xf numFmtId="0" fontId="20" fillId="0" borderId="1" xfId="4" applyFont="1" applyBorder="1" applyAlignment="1">
      <alignment horizontal="center" vertical="top" wrapText="1"/>
    </xf>
    <xf numFmtId="0" fontId="20" fillId="0" borderId="3" xfId="4" applyFont="1" applyBorder="1" applyAlignment="1">
      <alignment horizontal="center" vertical="top" wrapText="1"/>
    </xf>
    <xf numFmtId="0" fontId="20" fillId="0" borderId="5" xfId="4" applyFont="1" applyBorder="1" applyAlignment="1">
      <alignment horizontal="center" vertical="top"/>
    </xf>
    <xf numFmtId="0" fontId="20" fillId="0" borderId="9" xfId="4" applyFont="1" applyBorder="1" applyAlignment="1">
      <alignment horizontal="center" vertical="top"/>
    </xf>
    <xf numFmtId="0" fontId="20" fillId="0" borderId="6" xfId="4" applyFont="1" applyBorder="1" applyAlignment="1">
      <alignment horizontal="center" vertical="top"/>
    </xf>
    <xf numFmtId="0" fontId="20" fillId="0" borderId="12" xfId="4" applyFont="1" applyBorder="1" applyAlignment="1">
      <alignment horizontal="center" vertical="top" wrapText="1"/>
    </xf>
    <xf numFmtId="0" fontId="20" fillId="0" borderId="13" xfId="4" applyFont="1" applyBorder="1" applyAlignment="1">
      <alignment horizontal="center" vertical="top" wrapText="1"/>
    </xf>
    <xf numFmtId="0" fontId="20" fillId="0" borderId="14" xfId="4" applyFont="1" applyBorder="1" applyAlignment="1">
      <alignment horizontal="center" vertical="top" wrapText="1"/>
    </xf>
    <xf numFmtId="0" fontId="20" fillId="0" borderId="8" xfId="4" applyFont="1" applyBorder="1" applyAlignment="1">
      <alignment horizontal="center" vertical="top" wrapText="1"/>
    </xf>
    <xf numFmtId="0" fontId="20" fillId="0" borderId="7" xfId="4" applyFont="1" applyBorder="1" applyAlignment="1">
      <alignment horizontal="center" vertical="top" wrapText="1"/>
    </xf>
    <xf numFmtId="0" fontId="20" fillId="0" borderId="15" xfId="4" applyFont="1" applyBorder="1" applyAlignment="1">
      <alignment horizontal="center" vertical="top" wrapText="1"/>
    </xf>
    <xf numFmtId="0" fontId="9" fillId="0" borderId="13" xfId="4" applyFont="1" applyFill="1" applyBorder="1" applyAlignment="1">
      <alignment horizontal="left" vertical="center" wrapText="1"/>
    </xf>
    <xf numFmtId="0" fontId="5" fillId="0" borderId="5" xfId="4" applyFont="1" applyBorder="1" applyAlignment="1">
      <alignment horizontal="center"/>
    </xf>
    <xf numFmtId="0" fontId="5" fillId="0" borderId="6" xfId="4" applyFont="1" applyBorder="1" applyAlignment="1">
      <alignment horizontal="center"/>
    </xf>
    <xf numFmtId="0" fontId="8" fillId="0" borderId="5" xfId="4" applyFont="1" applyBorder="1" applyAlignment="1">
      <alignment horizontal="center" vertical="top" wrapText="1"/>
    </xf>
    <xf numFmtId="0" fontId="8" fillId="0" borderId="6" xfId="4" applyFont="1" applyBorder="1" applyAlignment="1">
      <alignment horizontal="center" vertical="top" wrapText="1"/>
    </xf>
    <xf numFmtId="0" fontId="10" fillId="0" borderId="0" xfId="3" applyFont="1"/>
    <xf numFmtId="0" fontId="5" fillId="0" borderId="0" xfId="3" applyFont="1" applyAlignment="1">
      <alignment horizontal="center" vertical="top" wrapText="1"/>
    </xf>
    <xf numFmtId="0" fontId="5" fillId="0" borderId="2" xfId="3" applyFont="1" applyBorder="1" applyAlignment="1">
      <alignment horizontal="center" vertical="center"/>
    </xf>
    <xf numFmtId="0" fontId="5" fillId="0" borderId="0" xfId="3" applyFont="1" applyAlignment="1">
      <alignment horizontal="right" vertical="top" wrapText="1"/>
    </xf>
    <xf numFmtId="0" fontId="5" fillId="0" borderId="0" xfId="3" applyFont="1" applyAlignment="1">
      <alignment horizontal="left"/>
    </xf>
    <xf numFmtId="0" fontId="5" fillId="0" borderId="0" xfId="3" applyFont="1" applyAlignment="1">
      <alignment horizontal="center"/>
    </xf>
    <xf numFmtId="0" fontId="15" fillId="0" borderId="0" xfId="3" applyFont="1" applyAlignment="1">
      <alignment horizontal="center"/>
    </xf>
    <xf numFmtId="0" fontId="8" fillId="0" borderId="0" xfId="3" applyFont="1" applyAlignment="1">
      <alignment horizontal="center" wrapText="1"/>
    </xf>
  </cellXfs>
  <cellStyles count="19">
    <cellStyle name="Hyperlink" xfId="6" builtinId="8"/>
    <cellStyle name="Normal" xfId="0" builtinId="0"/>
    <cellStyle name="Normal 2" xfId="1"/>
    <cellStyle name="Normal 2 2" xfId="2"/>
    <cellStyle name="Normal 2 3" xfId="7"/>
    <cellStyle name="Normal 20" xfId="10"/>
    <cellStyle name="Normal 22" xfId="11"/>
    <cellStyle name="Normal 24" xfId="12"/>
    <cellStyle name="Normal 26" xfId="13"/>
    <cellStyle name="Normal 27" xfId="14"/>
    <cellStyle name="Normal 29" xfId="8"/>
    <cellStyle name="Normal 3" xfId="3"/>
    <cellStyle name="Normal 3 2" xfId="4"/>
    <cellStyle name="Normal 30" xfId="16"/>
    <cellStyle name="Normal 31" xfId="15"/>
    <cellStyle name="Normal 33" xfId="17"/>
    <cellStyle name="Normal 4" xfId="5"/>
    <cellStyle name="Normal 6" xfId="18"/>
    <cellStyle name="Normal 7"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147451</xdr:rowOff>
    </xdr:from>
    <xdr:ext cx="9266085" cy="4544096"/>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82550" y="488446"/>
          <a:ext cx="9263856" cy="4531229"/>
        </a:xfrm>
        <a:prstGeom prst="rect">
          <a:avLst/>
        </a:prstGeom>
        <a:noFill/>
      </xdr:spPr>
      <xdr:txBody>
        <a:bodyPr wrap="square" lIns="91440" tIns="45720" rIns="91440" bIns="45720">
          <a:noAutofit/>
        </a:bodyPr>
        <a:lstStyle/>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2020-21</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State/UT-</a:t>
          </a: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KERALA</a:t>
          </a:r>
        </a:p>
        <a:p>
          <a:pPr algn="ctr">
            <a:lnSpc>
              <a:spcPts val="51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Date of Submission -23.05.2020</a:t>
          </a: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55059</xdr:rowOff>
    </xdr:from>
    <xdr:ext cx="5588000" cy="2628220"/>
    <xdr:sp macro="" textlink="">
      <xdr:nvSpPr>
        <xdr:cNvPr id="2" name="Rectangle 1">
          <a:extLst>
            <a:ext uri="{FF2B5EF4-FFF2-40B4-BE49-F238E27FC236}">
              <a16:creationId xmlns="" xmlns:a16="http://schemas.microsoft.com/office/drawing/2014/main" id="{00000000-0008-0000-0200-000002000000}"/>
            </a:ext>
          </a:extLst>
        </xdr:cNvPr>
        <xdr:cNvSpPr/>
      </xdr:nvSpPr>
      <xdr:spPr>
        <a:xfrm>
          <a:off x="0" y="531309"/>
          <a:ext cx="5588000" cy="2628220"/>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lnSpc>
              <a:spcPts val="6500"/>
            </a:lnSpc>
          </a:pP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2019-20</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38</xdr:row>
      <xdr:rowOff>0</xdr:rowOff>
    </xdr:from>
    <xdr:to>
      <xdr:col>0</xdr:col>
      <xdr:colOff>320040</xdr:colOff>
      <xdr:row>39</xdr:row>
      <xdr:rowOff>137160</xdr:rowOff>
    </xdr:to>
    <xdr:pic>
      <xdr:nvPicPr>
        <xdr:cNvPr id="1040" name="Picture 1"/>
        <xdr:cNvPicPr>
          <a:picLocks noChangeAspect="1" noChangeArrowheads="1"/>
        </xdr:cNvPicPr>
      </xdr:nvPicPr>
      <xdr:blipFill>
        <a:blip xmlns:r="http://schemas.openxmlformats.org/officeDocument/2006/relationships" r:embed="rId1"/>
        <a:srcRect/>
        <a:stretch>
          <a:fillRect/>
        </a:stretch>
      </xdr:blipFill>
      <xdr:spPr bwMode="auto">
        <a:xfrm>
          <a:off x="0" y="8945880"/>
          <a:ext cx="320040" cy="32004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AWP&amp;B%20state%20format%20201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rst-Page"/>
      <sheetName val="Contents"/>
      <sheetName val="Sheet1"/>
      <sheetName val="AT-1-Gen_Info "/>
      <sheetName val="AT-2-S1 BUDGET"/>
      <sheetName val="AT_2A_fundflow"/>
      <sheetName val="AT-3"/>
      <sheetName val="AT3A_cvrg(Insti)_PY"/>
      <sheetName val="AT3B_cvrg(Insti)_UPY "/>
      <sheetName val="AT3C_cvrg(Insti)_UPY "/>
      <sheetName val="enrolment vs availed_PY"/>
      <sheetName val="enrolment vs availed_UPY"/>
      <sheetName val="AT-4B"/>
      <sheetName val="T5_PLAN_vs_PRFM"/>
      <sheetName val="T5A_PLAN_vs_PRFM "/>
      <sheetName val="T5B_PLAN_vs_PRFM  (2)"/>
      <sheetName val="T5C_Drought_PLAN_vs_PRFM "/>
      <sheetName val="T5D_Drought_PLAN_vs_PRFM  "/>
      <sheetName val="T6_FG_py_Utlsn"/>
      <sheetName val="T6A_FG_Upy_Utlsn "/>
      <sheetName val="T6B_Pay_FG_FCI_Pry"/>
      <sheetName val="T6C_Coarse_Grain"/>
      <sheetName val="T7_CC_PY_Utlsn"/>
      <sheetName val="T7ACC_UPY_Utlsn "/>
      <sheetName val="AT-8_Hon_CCH_Pry"/>
      <sheetName val="AT-8A_Hon_CCH_UPry"/>
      <sheetName val="AT9_TA"/>
      <sheetName val="AT10_MME"/>
      <sheetName val="AT10A_"/>
      <sheetName val="AT-10 B"/>
      <sheetName val="AT-10 C"/>
      <sheetName val="AT-10D"/>
      <sheetName val="AT-10 E"/>
      <sheetName val="AT-10 F"/>
      <sheetName val="AT11_KS Year wise"/>
      <sheetName val="AT11A_KS-District wise"/>
      <sheetName val="AT12_KD-New"/>
      <sheetName val="AT12A_KD-Replacement"/>
      <sheetName val="Mode of cooking"/>
      <sheetName val="AT-14"/>
      <sheetName val="AT-14 A"/>
      <sheetName val="AT-15"/>
      <sheetName val="AT-16"/>
      <sheetName val="AT_17_Coverage-RBSK "/>
      <sheetName val="AT18_Details_Community "/>
      <sheetName val="AT_19_Impl_Agency"/>
      <sheetName val="AT_20_CentralCookingagency "/>
      <sheetName val="AT-21"/>
      <sheetName val="AT-22"/>
      <sheetName val="AT-23 MIS"/>
      <sheetName val="AT-25"/>
      <sheetName val="AT-23A _AMS"/>
      <sheetName val="AT-24"/>
      <sheetName val="Sheet1 (2)"/>
      <sheetName val="AT26_NoWD"/>
      <sheetName val="AT26A_NoWD"/>
      <sheetName val="AT27_Req_FG_CA_Pry"/>
      <sheetName val="AT27A_Req_FG_CA_U Pry "/>
      <sheetName val="AT27B_Req_FG_CA_N CLP"/>
      <sheetName val="AT27C_Req_FG_Drought -Pry "/>
      <sheetName val="AT27D_Req_FG_Drought -UPry "/>
      <sheetName val="AT_28_RqmtKitchen"/>
      <sheetName val="AT-28A_RqmtPlinthArea"/>
      <sheetName val="AT-28B_Kitchen repair"/>
      <sheetName val="AT29_Replacement KD "/>
      <sheetName val="AT29_A_Replacement KD"/>
      <sheetName val="AT-30_Coook-cum-Helper"/>
      <sheetName val="AT_31_Budget_provision "/>
      <sheetName val="AT32_Drought Pry Util"/>
      <sheetName val="AT-32A Drought UPry Util"/>
    </sheetNames>
    <sheetDataSet>
      <sheetData sheetId="0"/>
      <sheetData sheetId="1"/>
      <sheetData sheetId="2"/>
      <sheetData sheetId="3"/>
      <sheetData sheetId="4"/>
      <sheetData sheetId="5"/>
      <sheetData sheetId="6"/>
      <sheetData sheetId="7">
        <row r="12">
          <cell r="C12">
            <v>314</v>
          </cell>
          <cell r="D12">
            <v>164</v>
          </cell>
        </row>
        <row r="13">
          <cell r="D13">
            <v>188</v>
          </cell>
        </row>
        <row r="14">
          <cell r="C14">
            <v>169</v>
          </cell>
          <cell r="D14">
            <v>228</v>
          </cell>
        </row>
        <row r="15">
          <cell r="D15">
            <v>188</v>
          </cell>
        </row>
        <row r="16">
          <cell r="D16">
            <v>261</v>
          </cell>
        </row>
        <row r="17">
          <cell r="C17">
            <v>94</v>
          </cell>
          <cell r="D17">
            <v>125</v>
          </cell>
        </row>
        <row r="18">
          <cell r="C18">
            <v>190</v>
          </cell>
          <cell r="D18">
            <v>254</v>
          </cell>
        </row>
        <row r="19">
          <cell r="C19">
            <v>116</v>
          </cell>
          <cell r="D19">
            <v>372</v>
          </cell>
        </row>
        <row r="20">
          <cell r="C20">
            <v>195</v>
          </cell>
          <cell r="D20">
            <v>349</v>
          </cell>
        </row>
        <row r="21">
          <cell r="C21">
            <v>345</v>
          </cell>
          <cell r="D21">
            <v>492</v>
          </cell>
        </row>
        <row r="22">
          <cell r="D22">
            <v>529</v>
          </cell>
        </row>
        <row r="23">
          <cell r="C23">
            <v>92</v>
          </cell>
          <cell r="D23">
            <v>44</v>
          </cell>
        </row>
        <row r="24">
          <cell r="C24">
            <v>119</v>
          </cell>
          <cell r="D24">
            <v>604</v>
          </cell>
        </row>
        <row r="25">
          <cell r="D25">
            <v>113</v>
          </cell>
        </row>
      </sheetData>
      <sheetData sheetId="8">
        <row r="11">
          <cell r="C11">
            <v>215</v>
          </cell>
          <cell r="D11">
            <v>165</v>
          </cell>
        </row>
        <row r="12">
          <cell r="D12">
            <v>216</v>
          </cell>
        </row>
        <row r="13">
          <cell r="C13">
            <v>89</v>
          </cell>
          <cell r="D13">
            <v>167</v>
          </cell>
        </row>
        <row r="14">
          <cell r="D14">
            <v>184</v>
          </cell>
        </row>
        <row r="15">
          <cell r="D15">
            <v>275</v>
          </cell>
        </row>
        <row r="16">
          <cell r="C16">
            <v>98</v>
          </cell>
          <cell r="D16">
            <v>104</v>
          </cell>
        </row>
        <row r="17">
          <cell r="C17">
            <v>169</v>
          </cell>
          <cell r="D17">
            <v>255</v>
          </cell>
        </row>
        <row r="18">
          <cell r="C18">
            <v>132</v>
          </cell>
          <cell r="D18">
            <v>275</v>
          </cell>
        </row>
        <row r="19">
          <cell r="C19">
            <v>121</v>
          </cell>
          <cell r="D19">
            <v>202</v>
          </cell>
        </row>
        <row r="20">
          <cell r="C20">
            <v>168</v>
          </cell>
          <cell r="D20">
            <v>267</v>
          </cell>
        </row>
        <row r="21">
          <cell r="D21">
            <v>296</v>
          </cell>
        </row>
        <row r="22">
          <cell r="C22">
            <v>72</v>
          </cell>
          <cell r="D22">
            <v>51</v>
          </cell>
        </row>
        <row r="23">
          <cell r="C23">
            <v>128</v>
          </cell>
          <cell r="D23">
            <v>319</v>
          </cell>
        </row>
        <row r="24">
          <cell r="D24">
            <v>90</v>
          </cell>
        </row>
      </sheetData>
      <sheetData sheetId="9">
        <row r="11">
          <cell r="C11">
            <v>16</v>
          </cell>
          <cell r="D11">
            <v>19</v>
          </cell>
        </row>
        <row r="12">
          <cell r="D12">
            <v>39</v>
          </cell>
        </row>
        <row r="13">
          <cell r="C13">
            <v>9</v>
          </cell>
          <cell r="D13">
            <v>19</v>
          </cell>
        </row>
        <row r="14">
          <cell r="D14">
            <v>21</v>
          </cell>
        </row>
        <row r="15">
          <cell r="D15">
            <v>22</v>
          </cell>
        </row>
        <row r="16">
          <cell r="C16">
            <v>10</v>
          </cell>
          <cell r="D16">
            <v>22</v>
          </cell>
        </row>
        <row r="17">
          <cell r="C17">
            <v>10</v>
          </cell>
          <cell r="D17">
            <v>21</v>
          </cell>
        </row>
        <row r="18">
          <cell r="C18">
            <v>7</v>
          </cell>
          <cell r="D18">
            <v>32</v>
          </cell>
        </row>
        <row r="19">
          <cell r="C19">
            <v>14</v>
          </cell>
          <cell r="D19">
            <v>29</v>
          </cell>
        </row>
        <row r="20">
          <cell r="C20">
            <v>33</v>
          </cell>
          <cell r="D20">
            <v>44</v>
          </cell>
        </row>
        <row r="21">
          <cell r="D21">
            <v>41</v>
          </cell>
        </row>
        <row r="22">
          <cell r="C22">
            <v>10</v>
          </cell>
          <cell r="D22">
            <v>11</v>
          </cell>
        </row>
        <row r="23">
          <cell r="C23">
            <v>32</v>
          </cell>
          <cell r="D23">
            <v>39</v>
          </cell>
        </row>
        <row r="24">
          <cell r="D24">
            <v>16</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30"/>
  <sheetViews>
    <sheetView zoomScaleSheetLayoutView="90" workbookViewId="0">
      <selection activeCell="K26" sqref="K26"/>
    </sheetView>
  </sheetViews>
  <sheetFormatPr defaultRowHeight="12.75"/>
  <cols>
    <col min="15" max="15" width="12.42578125" customWidth="1"/>
  </cols>
  <sheetData>
    <row r="130" spans="1:1">
      <c r="A130" t="s">
        <v>690</v>
      </c>
    </row>
  </sheetData>
  <printOptions horizontalCentered="1"/>
  <pageMargins left="0.70866141732283472" right="0.70866141732283472" top="0.23622047244094491" bottom="0" header="0.31496062992125984" footer="0.31496062992125984"/>
  <pageSetup paperSize="9" scale="35" orientation="landscape"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S38"/>
  <sheetViews>
    <sheetView topLeftCell="A19" zoomScaleSheetLayoutView="90" workbookViewId="0">
      <selection activeCell="L37" sqref="L37:N37"/>
    </sheetView>
  </sheetViews>
  <sheetFormatPr defaultRowHeight="12.75"/>
  <cols>
    <col min="1" max="1" width="7.5703125" customWidth="1"/>
    <col min="2" max="2" width="25.7109375" customWidth="1"/>
    <col min="3" max="3" width="10.85546875" customWidth="1"/>
    <col min="5" max="5" width="9.5703125" customWidth="1"/>
    <col min="6" max="6" width="7.5703125" customWidth="1"/>
    <col min="7" max="7" width="8.42578125" customWidth="1"/>
    <col min="8" max="8" width="10.5703125" customWidth="1"/>
    <col min="9" max="9" width="9.85546875" customWidth="1"/>
    <col min="12" max="12" width="7.5703125" customWidth="1"/>
    <col min="13" max="13" width="12.28515625" customWidth="1"/>
    <col min="14" max="14" width="15.85546875" customWidth="1"/>
  </cols>
  <sheetData>
    <row r="1" spans="1:19" ht="12.75" customHeight="1">
      <c r="D1" s="763"/>
      <c r="E1" s="763"/>
      <c r="F1" s="763"/>
      <c r="G1" s="763"/>
      <c r="H1" s="763"/>
      <c r="I1" s="763"/>
      <c r="J1" s="763"/>
      <c r="K1" s="1"/>
      <c r="M1" s="97" t="s">
        <v>89</v>
      </c>
    </row>
    <row r="2" spans="1:19" ht="15">
      <c r="A2" s="890" t="s">
        <v>0</v>
      </c>
      <c r="B2" s="890"/>
      <c r="C2" s="890"/>
      <c r="D2" s="890"/>
      <c r="E2" s="890"/>
      <c r="F2" s="890"/>
      <c r="G2" s="890"/>
      <c r="H2" s="890"/>
      <c r="I2" s="890"/>
      <c r="J2" s="890"/>
      <c r="K2" s="890"/>
      <c r="L2" s="890"/>
      <c r="M2" s="890"/>
      <c r="N2" s="890"/>
    </row>
    <row r="3" spans="1:19" ht="20.25">
      <c r="A3" s="784" t="s">
        <v>747</v>
      </c>
      <c r="B3" s="784"/>
      <c r="C3" s="784"/>
      <c r="D3" s="784"/>
      <c r="E3" s="784"/>
      <c r="F3" s="784"/>
      <c r="G3" s="784"/>
      <c r="H3" s="784"/>
      <c r="I3" s="784"/>
      <c r="J3" s="784"/>
      <c r="K3" s="784"/>
      <c r="L3" s="784"/>
      <c r="M3" s="784"/>
      <c r="N3" s="784"/>
    </row>
    <row r="4" spans="1:19" ht="11.25" customHeight="1"/>
    <row r="5" spans="1:19" ht="15.75">
      <c r="A5" s="785" t="s">
        <v>799</v>
      </c>
      <c r="B5" s="785"/>
      <c r="C5" s="785"/>
      <c r="D5" s="785"/>
      <c r="E5" s="785"/>
      <c r="F5" s="785"/>
      <c r="G5" s="785"/>
      <c r="H5" s="785"/>
      <c r="I5" s="785"/>
      <c r="J5" s="785"/>
      <c r="K5" s="785"/>
      <c r="L5" s="785"/>
      <c r="M5" s="785"/>
      <c r="N5" s="785"/>
    </row>
    <row r="7" spans="1:19">
      <c r="A7" s="786" t="s">
        <v>900</v>
      </c>
      <c r="B7" s="786"/>
      <c r="L7" s="880" t="s">
        <v>1025</v>
      </c>
      <c r="M7" s="880"/>
      <c r="N7" s="880"/>
    </row>
    <row r="8" spans="1:19" ht="15.75" customHeight="1">
      <c r="A8" s="881" t="s">
        <v>2</v>
      </c>
      <c r="B8" s="881" t="s">
        <v>3</v>
      </c>
      <c r="C8" s="760" t="s">
        <v>4</v>
      </c>
      <c r="D8" s="760"/>
      <c r="E8" s="760"/>
      <c r="F8" s="760"/>
      <c r="G8" s="760"/>
      <c r="H8" s="760" t="s">
        <v>103</v>
      </c>
      <c r="I8" s="760"/>
      <c r="J8" s="760"/>
      <c r="K8" s="760"/>
      <c r="L8" s="760"/>
      <c r="M8" s="881" t="s">
        <v>133</v>
      </c>
      <c r="N8" s="780" t="s">
        <v>134</v>
      </c>
    </row>
    <row r="9" spans="1:19" ht="51">
      <c r="A9" s="882"/>
      <c r="B9" s="882"/>
      <c r="C9" s="5" t="s">
        <v>5</v>
      </c>
      <c r="D9" s="5" t="s">
        <v>6</v>
      </c>
      <c r="E9" s="5" t="s">
        <v>358</v>
      </c>
      <c r="F9" s="5" t="s">
        <v>101</v>
      </c>
      <c r="G9" s="5" t="s">
        <v>206</v>
      </c>
      <c r="H9" s="5" t="s">
        <v>5</v>
      </c>
      <c r="I9" s="5" t="s">
        <v>6</v>
      </c>
      <c r="J9" s="5" t="s">
        <v>358</v>
      </c>
      <c r="K9" s="5" t="s">
        <v>101</v>
      </c>
      <c r="L9" s="5" t="s">
        <v>205</v>
      </c>
      <c r="M9" s="882"/>
      <c r="N9" s="780"/>
      <c r="R9" s="12"/>
      <c r="S9" s="12"/>
    </row>
    <row r="10" spans="1:19" s="14" customFormat="1">
      <c r="A10" s="5">
        <v>1</v>
      </c>
      <c r="B10" s="5">
        <v>2</v>
      </c>
      <c r="C10" s="5">
        <v>3</v>
      </c>
      <c r="D10" s="5">
        <v>4</v>
      </c>
      <c r="E10" s="5">
        <v>5</v>
      </c>
      <c r="F10" s="5">
        <v>6</v>
      </c>
      <c r="G10" s="5">
        <v>7</v>
      </c>
      <c r="H10" s="5">
        <v>8</v>
      </c>
      <c r="I10" s="5">
        <v>9</v>
      </c>
      <c r="J10" s="5">
        <v>10</v>
      </c>
      <c r="K10" s="5">
        <v>11</v>
      </c>
      <c r="L10" s="5">
        <v>12</v>
      </c>
      <c r="M10" s="5">
        <v>13</v>
      </c>
      <c r="N10" s="5">
        <v>14</v>
      </c>
    </row>
    <row r="11" spans="1:19" ht="21" customHeight="1">
      <c r="A11" s="48">
        <v>1</v>
      </c>
      <c r="B11" s="367" t="s">
        <v>901</v>
      </c>
      <c r="C11" s="47">
        <v>215</v>
      </c>
      <c r="D11" s="47">
        <v>166</v>
      </c>
      <c r="E11" s="47">
        <v>21</v>
      </c>
      <c r="F11" s="47"/>
      <c r="G11" s="47">
        <f>SUM(C11:F11)</f>
        <v>402</v>
      </c>
      <c r="H11" s="47">
        <v>215</v>
      </c>
      <c r="I11" s="47">
        <v>166</v>
      </c>
      <c r="J11" s="47">
        <v>21</v>
      </c>
      <c r="K11" s="47"/>
      <c r="L11" s="47">
        <f>SUM(H11:K11)</f>
        <v>402</v>
      </c>
      <c r="M11" s="47">
        <v>0</v>
      </c>
      <c r="N11" s="47"/>
    </row>
    <row r="12" spans="1:19" ht="21" customHeight="1">
      <c r="A12" s="48">
        <v>2</v>
      </c>
      <c r="B12" s="367" t="s">
        <v>902</v>
      </c>
      <c r="C12" s="47">
        <v>137</v>
      </c>
      <c r="D12" s="47">
        <v>217</v>
      </c>
      <c r="E12" s="47">
        <v>13</v>
      </c>
      <c r="F12" s="47"/>
      <c r="G12" s="47">
        <f t="shared" ref="G12:G24" si="0">SUM(C12:F12)</f>
        <v>367</v>
      </c>
      <c r="H12" s="47">
        <v>137</v>
      </c>
      <c r="I12" s="47">
        <v>217</v>
      </c>
      <c r="J12" s="47">
        <v>13</v>
      </c>
      <c r="K12" s="47"/>
      <c r="L12" s="47">
        <f t="shared" ref="L12:L24" si="1">SUM(H12:K12)</f>
        <v>367</v>
      </c>
      <c r="M12" s="47">
        <v>0</v>
      </c>
      <c r="N12" s="47"/>
    </row>
    <row r="13" spans="1:19" ht="21" customHeight="1">
      <c r="A13" s="48">
        <v>3</v>
      </c>
      <c r="B13" s="367" t="s">
        <v>903</v>
      </c>
      <c r="C13" s="47">
        <v>89</v>
      </c>
      <c r="D13" s="47">
        <v>167</v>
      </c>
      <c r="E13" s="47">
        <v>9</v>
      </c>
      <c r="F13" s="47"/>
      <c r="G13" s="47">
        <f t="shared" si="0"/>
        <v>265</v>
      </c>
      <c r="H13" s="47">
        <v>89</v>
      </c>
      <c r="I13" s="47">
        <v>167</v>
      </c>
      <c r="J13" s="47">
        <v>9</v>
      </c>
      <c r="K13" s="47"/>
      <c r="L13" s="47">
        <f t="shared" si="1"/>
        <v>265</v>
      </c>
      <c r="M13" s="47">
        <v>0</v>
      </c>
      <c r="N13" s="47"/>
    </row>
    <row r="14" spans="1:19" ht="21" customHeight="1">
      <c r="A14" s="48">
        <v>4</v>
      </c>
      <c r="B14" s="367" t="s">
        <v>904</v>
      </c>
      <c r="C14" s="47">
        <v>128</v>
      </c>
      <c r="D14" s="47">
        <v>184</v>
      </c>
      <c r="E14" s="47">
        <v>11</v>
      </c>
      <c r="F14" s="47"/>
      <c r="G14" s="47">
        <f t="shared" si="0"/>
        <v>323</v>
      </c>
      <c r="H14" s="47">
        <v>128</v>
      </c>
      <c r="I14" s="47">
        <v>184</v>
      </c>
      <c r="J14" s="47">
        <v>11</v>
      </c>
      <c r="K14" s="47"/>
      <c r="L14" s="47">
        <f t="shared" si="1"/>
        <v>323</v>
      </c>
      <c r="M14" s="47">
        <v>0</v>
      </c>
      <c r="N14" s="47"/>
    </row>
    <row r="15" spans="1:19" ht="21" customHeight="1">
      <c r="A15" s="48">
        <v>5</v>
      </c>
      <c r="B15" s="367" t="s">
        <v>905</v>
      </c>
      <c r="C15" s="47">
        <v>121</v>
      </c>
      <c r="D15" s="47">
        <v>275</v>
      </c>
      <c r="E15" s="47">
        <v>19</v>
      </c>
      <c r="F15" s="47"/>
      <c r="G15" s="47">
        <f t="shared" si="0"/>
        <v>415</v>
      </c>
      <c r="H15" s="47">
        <v>121</v>
      </c>
      <c r="I15" s="47">
        <v>275</v>
      </c>
      <c r="J15" s="47">
        <v>19</v>
      </c>
      <c r="K15" s="47"/>
      <c r="L15" s="47">
        <f t="shared" si="1"/>
        <v>415</v>
      </c>
      <c r="M15" s="47">
        <v>0</v>
      </c>
      <c r="N15" s="47"/>
    </row>
    <row r="16" spans="1:19" ht="21" customHeight="1">
      <c r="A16" s="48">
        <v>6</v>
      </c>
      <c r="B16" s="367" t="s">
        <v>906</v>
      </c>
      <c r="C16" s="47">
        <v>98</v>
      </c>
      <c r="D16" s="47">
        <v>104</v>
      </c>
      <c r="E16" s="47">
        <v>11</v>
      </c>
      <c r="F16" s="47"/>
      <c r="G16" s="47">
        <f t="shared" si="0"/>
        <v>213</v>
      </c>
      <c r="H16" s="47">
        <v>98</v>
      </c>
      <c r="I16" s="47">
        <v>104</v>
      </c>
      <c r="J16" s="47">
        <v>11</v>
      </c>
      <c r="K16" s="47"/>
      <c r="L16" s="47">
        <f t="shared" si="1"/>
        <v>213</v>
      </c>
      <c r="M16" s="47">
        <v>0</v>
      </c>
      <c r="N16" s="47"/>
    </row>
    <row r="17" spans="1:16" ht="21" customHeight="1">
      <c r="A17" s="48">
        <v>7</v>
      </c>
      <c r="B17" s="367" t="s">
        <v>907</v>
      </c>
      <c r="C17" s="47">
        <v>165</v>
      </c>
      <c r="D17" s="47">
        <v>259</v>
      </c>
      <c r="E17" s="47">
        <v>38</v>
      </c>
      <c r="F17" s="47"/>
      <c r="G17" s="47">
        <f t="shared" si="0"/>
        <v>462</v>
      </c>
      <c r="H17" s="47">
        <v>165</v>
      </c>
      <c r="I17" s="47">
        <v>259</v>
      </c>
      <c r="J17" s="47">
        <v>38</v>
      </c>
      <c r="K17" s="47"/>
      <c r="L17" s="47">
        <f t="shared" si="1"/>
        <v>462</v>
      </c>
      <c r="M17" s="47">
        <v>0</v>
      </c>
      <c r="N17" s="47"/>
    </row>
    <row r="18" spans="1:16" ht="21" customHeight="1">
      <c r="A18" s="48">
        <v>8</v>
      </c>
      <c r="B18" s="367" t="s">
        <v>908</v>
      </c>
      <c r="C18" s="47">
        <v>131</v>
      </c>
      <c r="D18" s="47">
        <v>277</v>
      </c>
      <c r="E18" s="47">
        <v>17</v>
      </c>
      <c r="F18" s="47"/>
      <c r="G18" s="47">
        <f t="shared" si="0"/>
        <v>425</v>
      </c>
      <c r="H18" s="47">
        <v>131</v>
      </c>
      <c r="I18" s="47">
        <v>277</v>
      </c>
      <c r="J18" s="47">
        <v>17</v>
      </c>
      <c r="K18" s="47"/>
      <c r="L18" s="47">
        <f t="shared" si="1"/>
        <v>425</v>
      </c>
      <c r="M18" s="47">
        <v>0</v>
      </c>
      <c r="N18" s="47"/>
    </row>
    <row r="19" spans="1:16" ht="21" customHeight="1">
      <c r="A19" s="48">
        <v>9</v>
      </c>
      <c r="B19" s="367" t="s">
        <v>909</v>
      </c>
      <c r="C19" s="47">
        <v>121</v>
      </c>
      <c r="D19" s="47">
        <v>202</v>
      </c>
      <c r="E19" s="47">
        <v>5</v>
      </c>
      <c r="F19" s="47"/>
      <c r="G19" s="47">
        <f t="shared" si="0"/>
        <v>328</v>
      </c>
      <c r="H19" s="47">
        <v>121</v>
      </c>
      <c r="I19" s="47">
        <v>202</v>
      </c>
      <c r="J19" s="47">
        <v>5</v>
      </c>
      <c r="K19" s="47"/>
      <c r="L19" s="47">
        <f t="shared" si="1"/>
        <v>328</v>
      </c>
      <c r="M19" s="47">
        <v>0</v>
      </c>
      <c r="N19" s="47"/>
    </row>
    <row r="20" spans="1:16" ht="21" customHeight="1">
      <c r="A20" s="48">
        <v>10</v>
      </c>
      <c r="B20" s="367" t="s">
        <v>910</v>
      </c>
      <c r="C20" s="47">
        <v>168</v>
      </c>
      <c r="D20" s="47">
        <v>268</v>
      </c>
      <c r="E20" s="47">
        <v>22</v>
      </c>
      <c r="F20" s="47"/>
      <c r="G20" s="47">
        <f t="shared" si="0"/>
        <v>458</v>
      </c>
      <c r="H20" s="47">
        <v>168</v>
      </c>
      <c r="I20" s="47">
        <v>268</v>
      </c>
      <c r="J20" s="47">
        <v>22</v>
      </c>
      <c r="K20" s="47"/>
      <c r="L20" s="47">
        <f t="shared" si="1"/>
        <v>458</v>
      </c>
      <c r="M20" s="47">
        <v>0</v>
      </c>
      <c r="N20" s="47"/>
    </row>
    <row r="21" spans="1:16" ht="21" customHeight="1">
      <c r="A21" s="48">
        <v>11</v>
      </c>
      <c r="B21" s="367" t="s">
        <v>911</v>
      </c>
      <c r="C21" s="47">
        <v>124</v>
      </c>
      <c r="D21" s="47">
        <v>296</v>
      </c>
      <c r="E21" s="47">
        <v>19</v>
      </c>
      <c r="F21" s="47"/>
      <c r="G21" s="47">
        <f t="shared" si="0"/>
        <v>439</v>
      </c>
      <c r="H21" s="47">
        <v>124</v>
      </c>
      <c r="I21" s="47">
        <v>296</v>
      </c>
      <c r="J21" s="47">
        <v>19</v>
      </c>
      <c r="K21" s="47"/>
      <c r="L21" s="47">
        <f t="shared" si="1"/>
        <v>439</v>
      </c>
      <c r="M21" s="47">
        <v>0</v>
      </c>
      <c r="N21" s="47"/>
    </row>
    <row r="22" spans="1:16" ht="21" customHeight="1">
      <c r="A22" s="48">
        <v>12</v>
      </c>
      <c r="B22" s="367" t="s">
        <v>912</v>
      </c>
      <c r="C22" s="47">
        <v>72</v>
      </c>
      <c r="D22" s="47">
        <v>56</v>
      </c>
      <c r="E22" s="47">
        <v>13</v>
      </c>
      <c r="F22" s="47"/>
      <c r="G22" s="47">
        <f t="shared" si="0"/>
        <v>141</v>
      </c>
      <c r="H22" s="47">
        <v>72</v>
      </c>
      <c r="I22" s="47">
        <v>56</v>
      </c>
      <c r="J22" s="47">
        <v>13</v>
      </c>
      <c r="K22" s="47"/>
      <c r="L22" s="47">
        <f t="shared" si="1"/>
        <v>141</v>
      </c>
      <c r="M22" s="47">
        <v>0</v>
      </c>
      <c r="N22" s="47"/>
    </row>
    <row r="23" spans="1:16" ht="21" customHeight="1">
      <c r="A23" s="48">
        <v>13</v>
      </c>
      <c r="B23" s="367" t="s">
        <v>913</v>
      </c>
      <c r="C23" s="47">
        <v>128</v>
      </c>
      <c r="D23" s="47">
        <v>324</v>
      </c>
      <c r="E23" s="47">
        <v>20</v>
      </c>
      <c r="F23" s="47"/>
      <c r="G23" s="47">
        <f t="shared" si="0"/>
        <v>472</v>
      </c>
      <c r="H23" s="47">
        <v>128</v>
      </c>
      <c r="I23" s="47">
        <v>324</v>
      </c>
      <c r="J23" s="47">
        <v>20</v>
      </c>
      <c r="K23" s="47"/>
      <c r="L23" s="47">
        <f t="shared" si="1"/>
        <v>472</v>
      </c>
      <c r="M23" s="47">
        <v>0</v>
      </c>
      <c r="N23" s="47"/>
    </row>
    <row r="24" spans="1:16" ht="21" customHeight="1">
      <c r="A24" s="48">
        <v>14</v>
      </c>
      <c r="B24" s="367" t="s">
        <v>914</v>
      </c>
      <c r="C24" s="47">
        <v>140</v>
      </c>
      <c r="D24" s="47">
        <v>90</v>
      </c>
      <c r="E24" s="47">
        <v>12</v>
      </c>
      <c r="F24" s="47"/>
      <c r="G24" s="47">
        <f t="shared" si="0"/>
        <v>242</v>
      </c>
      <c r="H24" s="47">
        <v>140</v>
      </c>
      <c r="I24" s="47">
        <v>90</v>
      </c>
      <c r="J24" s="47">
        <v>12</v>
      </c>
      <c r="K24" s="47"/>
      <c r="L24" s="47">
        <f t="shared" si="1"/>
        <v>242</v>
      </c>
      <c r="M24" s="47">
        <v>0</v>
      </c>
      <c r="N24" s="47"/>
    </row>
    <row r="25" spans="1:16" ht="23.45" customHeight="1">
      <c r="A25" s="887" t="s">
        <v>17</v>
      </c>
      <c r="B25" s="888"/>
      <c r="C25" s="370">
        <v>1837</v>
      </c>
      <c r="D25" s="370">
        <v>2885</v>
      </c>
      <c r="E25" s="370">
        <v>230</v>
      </c>
      <c r="F25" s="370">
        <v>0</v>
      </c>
      <c r="G25" s="370">
        <v>4952</v>
      </c>
      <c r="H25" s="370">
        <v>1837</v>
      </c>
      <c r="I25" s="370">
        <v>2885</v>
      </c>
      <c r="J25" s="370">
        <v>230</v>
      </c>
      <c r="K25" s="370">
        <v>0</v>
      </c>
      <c r="L25" s="370">
        <v>4952</v>
      </c>
      <c r="M25" s="370">
        <v>0</v>
      </c>
      <c r="N25" s="47"/>
      <c r="P25" s="361"/>
    </row>
    <row r="26" spans="1:16">
      <c r="A26" s="11"/>
      <c r="B26" s="12"/>
      <c r="C26" s="12"/>
      <c r="D26" s="12"/>
      <c r="E26" s="12"/>
      <c r="F26" s="12"/>
      <c r="G26" s="12"/>
      <c r="H26" s="12"/>
      <c r="I26" s="12"/>
      <c r="J26" s="12"/>
      <c r="K26" s="12"/>
      <c r="L26" s="12"/>
      <c r="M26" s="12"/>
      <c r="N26" s="12"/>
    </row>
    <row r="27" spans="1:16">
      <c r="A27" s="10" t="s">
        <v>8</v>
      </c>
    </row>
    <row r="28" spans="1:16">
      <c r="A28" t="s">
        <v>9</v>
      </c>
    </row>
    <row r="29" spans="1:16">
      <c r="A29" t="s">
        <v>10</v>
      </c>
      <c r="L29" s="11" t="s">
        <v>11</v>
      </c>
      <c r="M29" s="11"/>
      <c r="N29" s="11" t="s">
        <v>11</v>
      </c>
    </row>
    <row r="30" spans="1:16">
      <c r="A30" s="15" t="s">
        <v>430</v>
      </c>
      <c r="J30" s="11"/>
      <c r="K30" s="11"/>
      <c r="L30" s="11"/>
    </row>
    <row r="31" spans="1:16">
      <c r="C31" s="15" t="s">
        <v>431</v>
      </c>
      <c r="E31" s="12"/>
      <c r="F31" s="12"/>
      <c r="G31" s="12"/>
      <c r="H31" s="12"/>
      <c r="I31" s="12"/>
      <c r="J31" s="12"/>
      <c r="K31" s="12"/>
      <c r="L31" s="12"/>
      <c r="M31" s="12"/>
    </row>
    <row r="32" spans="1:16">
      <c r="E32" s="12"/>
      <c r="F32" s="12"/>
      <c r="G32" s="12"/>
      <c r="H32" s="12"/>
      <c r="I32" s="12"/>
      <c r="J32" s="12"/>
      <c r="K32" s="12"/>
      <c r="L32" s="12"/>
      <c r="M32" s="12"/>
      <c r="N32" s="12"/>
    </row>
    <row r="33" spans="1:14">
      <c r="E33" s="12"/>
      <c r="F33" s="12"/>
      <c r="G33" s="12"/>
      <c r="H33" s="12"/>
      <c r="I33" s="12"/>
      <c r="J33" s="12"/>
      <c r="K33" s="12"/>
      <c r="L33" s="12"/>
      <c r="M33" s="12"/>
      <c r="N33" s="12"/>
    </row>
    <row r="34" spans="1:14" ht="15.75" customHeight="1">
      <c r="A34" s="13" t="s">
        <v>1054</v>
      </c>
      <c r="B34" s="13"/>
      <c r="C34" s="13"/>
      <c r="D34" s="13"/>
      <c r="E34" s="13"/>
      <c r="F34" s="13"/>
      <c r="G34" s="13"/>
      <c r="H34" s="13"/>
      <c r="L34" s="891" t="s">
        <v>1056</v>
      </c>
      <c r="M34" s="891"/>
      <c r="N34" s="891"/>
    </row>
    <row r="35" spans="1:14" ht="15.75" customHeight="1">
      <c r="A35" s="885" t="s">
        <v>13</v>
      </c>
      <c r="B35" s="885"/>
      <c r="C35" s="885"/>
      <c r="D35" s="885"/>
      <c r="E35" s="885"/>
      <c r="F35" s="885"/>
      <c r="G35" s="885"/>
      <c r="H35" s="885"/>
      <c r="I35" s="885"/>
      <c r="J35" s="885"/>
      <c r="K35" s="885"/>
      <c r="L35" s="885"/>
      <c r="M35" s="885"/>
      <c r="N35" s="885"/>
    </row>
    <row r="36" spans="1:14" ht="15.75">
      <c r="A36" s="885" t="s">
        <v>968</v>
      </c>
      <c r="B36" s="885"/>
      <c r="C36" s="885"/>
      <c r="D36" s="885"/>
      <c r="E36" s="885"/>
      <c r="F36" s="885"/>
      <c r="G36" s="885"/>
      <c r="H36" s="885"/>
      <c r="I36" s="885"/>
      <c r="J36" s="885"/>
      <c r="K36" s="885"/>
      <c r="L36" s="885"/>
      <c r="M36" s="885"/>
      <c r="N36" s="885"/>
    </row>
    <row r="37" spans="1:14">
      <c r="L37" s="786"/>
      <c r="M37" s="786"/>
      <c r="N37" s="786"/>
    </row>
    <row r="38" spans="1:14">
      <c r="A38" s="884"/>
      <c r="B38" s="884"/>
      <c r="C38" s="884"/>
      <c r="D38" s="884"/>
      <c r="E38" s="884"/>
      <c r="F38" s="884"/>
      <c r="G38" s="884"/>
      <c r="H38" s="884"/>
      <c r="I38" s="884"/>
      <c r="J38" s="884"/>
      <c r="K38" s="884"/>
      <c r="L38" s="884"/>
      <c r="M38" s="884"/>
      <c r="N38" s="884"/>
    </row>
  </sheetData>
  <mergeCells count="18">
    <mergeCell ref="A38:N38"/>
    <mergeCell ref="L34:N34"/>
    <mergeCell ref="A35:N35"/>
    <mergeCell ref="M8:M9"/>
    <mergeCell ref="N8:N9"/>
    <mergeCell ref="L37:N37"/>
    <mergeCell ref="A36:N36"/>
    <mergeCell ref="A8:A9"/>
    <mergeCell ref="B8:B9"/>
    <mergeCell ref="C8:G8"/>
    <mergeCell ref="H8:L8"/>
    <mergeCell ref="A25:B25"/>
    <mergeCell ref="D1:J1"/>
    <mergeCell ref="A2:N2"/>
    <mergeCell ref="A3:N3"/>
    <mergeCell ref="A5:N5"/>
    <mergeCell ref="L7:N7"/>
    <mergeCell ref="A7:B7"/>
  </mergeCells>
  <phoneticPr fontId="0" type="noConversion"/>
  <printOptions horizontalCentered="1"/>
  <pageMargins left="0.70866141732283472" right="0.70866141732283472" top="0.23622047244094491" bottom="0" header="0.31496062992125984" footer="0.31496062992125984"/>
  <pageSetup paperSize="9" scale="87"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S38"/>
  <sheetViews>
    <sheetView topLeftCell="A19" zoomScaleSheetLayoutView="80" workbookViewId="0">
      <selection activeCell="A38" sqref="A38:N38"/>
    </sheetView>
  </sheetViews>
  <sheetFormatPr defaultRowHeight="12.75"/>
  <cols>
    <col min="1" max="1" width="7.7109375" customWidth="1"/>
    <col min="2" max="2" width="26.7109375" customWidth="1"/>
    <col min="3" max="3" width="11.28515625" customWidth="1"/>
    <col min="5" max="5" width="9.5703125" customWidth="1"/>
    <col min="6" max="6" width="9.85546875" customWidth="1"/>
    <col min="7" max="7" width="8.85546875" customWidth="1"/>
    <col min="8" max="8" width="10.5703125" customWidth="1"/>
    <col min="9" max="9" width="9.85546875" customWidth="1"/>
    <col min="11" max="11" width="11.85546875" customWidth="1"/>
    <col min="12" max="12" width="9.42578125" customWidth="1"/>
    <col min="13" max="13" width="12" customWidth="1"/>
    <col min="14" max="14" width="14.140625" customWidth="1"/>
  </cols>
  <sheetData>
    <row r="1" spans="1:19" ht="12.75" customHeight="1">
      <c r="D1" s="763"/>
      <c r="E1" s="763"/>
      <c r="F1" s="763"/>
      <c r="G1" s="763"/>
      <c r="H1" s="763"/>
      <c r="I1" s="763"/>
      <c r="J1" s="763"/>
      <c r="M1" s="97" t="s">
        <v>252</v>
      </c>
    </row>
    <row r="2" spans="1:19" ht="15">
      <c r="A2" s="890" t="s">
        <v>0</v>
      </c>
      <c r="B2" s="890"/>
      <c r="C2" s="890"/>
      <c r="D2" s="890"/>
      <c r="E2" s="890"/>
      <c r="F2" s="890"/>
      <c r="G2" s="890"/>
      <c r="H2" s="890"/>
      <c r="I2" s="890"/>
      <c r="J2" s="890"/>
      <c r="K2" s="890"/>
      <c r="L2" s="890"/>
      <c r="M2" s="890"/>
      <c r="N2" s="890"/>
    </row>
    <row r="3" spans="1:19" ht="20.25">
      <c r="A3" s="784" t="s">
        <v>747</v>
      </c>
      <c r="B3" s="784"/>
      <c r="C3" s="784"/>
      <c r="D3" s="784"/>
      <c r="E3" s="784"/>
      <c r="F3" s="784"/>
      <c r="G3" s="784"/>
      <c r="H3" s="784"/>
      <c r="I3" s="784"/>
      <c r="J3" s="784"/>
      <c r="K3" s="784"/>
      <c r="L3" s="784"/>
      <c r="M3" s="784"/>
      <c r="N3" s="784"/>
    </row>
    <row r="4" spans="1:19" ht="11.25" customHeight="1"/>
    <row r="5" spans="1:19" ht="15.75">
      <c r="A5" s="785" t="s">
        <v>800</v>
      </c>
      <c r="B5" s="785"/>
      <c r="C5" s="785"/>
      <c r="D5" s="785"/>
      <c r="E5" s="785"/>
      <c r="F5" s="785"/>
      <c r="G5" s="785"/>
      <c r="H5" s="785"/>
      <c r="I5" s="785"/>
      <c r="J5" s="785"/>
      <c r="K5" s="785"/>
      <c r="L5" s="785"/>
      <c r="M5" s="785"/>
      <c r="N5" s="785"/>
    </row>
    <row r="7" spans="1:19">
      <c r="A7" s="786" t="s">
        <v>900</v>
      </c>
      <c r="B7" s="786"/>
      <c r="L7" s="880" t="s">
        <v>1025</v>
      </c>
      <c r="M7" s="880"/>
      <c r="N7" s="880"/>
      <c r="O7" s="104"/>
    </row>
    <row r="8" spans="1:19" ht="15.75" customHeight="1">
      <c r="A8" s="881" t="s">
        <v>2</v>
      </c>
      <c r="B8" s="881" t="s">
        <v>3</v>
      </c>
      <c r="C8" s="760" t="s">
        <v>4</v>
      </c>
      <c r="D8" s="760"/>
      <c r="E8" s="760"/>
      <c r="F8" s="761"/>
      <c r="G8" s="761"/>
      <c r="H8" s="760" t="s">
        <v>103</v>
      </c>
      <c r="I8" s="760"/>
      <c r="J8" s="760"/>
      <c r="K8" s="760"/>
      <c r="L8" s="760"/>
      <c r="M8" s="881" t="s">
        <v>133</v>
      </c>
      <c r="N8" s="780" t="s">
        <v>134</v>
      </c>
    </row>
    <row r="9" spans="1:19" ht="51">
      <c r="A9" s="882"/>
      <c r="B9" s="882"/>
      <c r="C9" s="5" t="s">
        <v>5</v>
      </c>
      <c r="D9" s="5" t="s">
        <v>6</v>
      </c>
      <c r="E9" s="5" t="s">
        <v>358</v>
      </c>
      <c r="F9" s="5" t="s">
        <v>101</v>
      </c>
      <c r="G9" s="5" t="s">
        <v>116</v>
      </c>
      <c r="H9" s="5" t="s">
        <v>5</v>
      </c>
      <c r="I9" s="5" t="s">
        <v>6</v>
      </c>
      <c r="J9" s="5" t="s">
        <v>358</v>
      </c>
      <c r="K9" s="7" t="s">
        <v>101</v>
      </c>
      <c r="L9" s="7" t="s">
        <v>117</v>
      </c>
      <c r="M9" s="882"/>
      <c r="N9" s="780"/>
      <c r="R9" s="12"/>
      <c r="S9" s="12"/>
    </row>
    <row r="10" spans="1:19" s="14" customFormat="1">
      <c r="A10" s="5">
        <v>1</v>
      </c>
      <c r="B10" s="5">
        <v>2</v>
      </c>
      <c r="C10" s="5">
        <v>3</v>
      </c>
      <c r="D10" s="5">
        <v>4</v>
      </c>
      <c r="E10" s="5">
        <v>5</v>
      </c>
      <c r="F10" s="5">
        <v>6</v>
      </c>
      <c r="G10" s="5">
        <v>7</v>
      </c>
      <c r="H10" s="5">
        <v>8</v>
      </c>
      <c r="I10" s="5">
        <v>9</v>
      </c>
      <c r="J10" s="5">
        <v>10</v>
      </c>
      <c r="K10" s="3">
        <v>11</v>
      </c>
      <c r="L10" s="103">
        <v>12</v>
      </c>
      <c r="M10" s="103">
        <v>13</v>
      </c>
      <c r="N10" s="3">
        <v>14</v>
      </c>
      <c r="P10" s="27"/>
    </row>
    <row r="11" spans="1:19" ht="21" customHeight="1">
      <c r="A11" s="48">
        <v>1</v>
      </c>
      <c r="B11" s="367" t="s">
        <v>901</v>
      </c>
      <c r="C11" s="47">
        <v>16</v>
      </c>
      <c r="D11" s="47">
        <v>19</v>
      </c>
      <c r="E11" s="47">
        <v>1</v>
      </c>
      <c r="F11" s="47"/>
      <c r="G11" s="681">
        <f>SUM(C11:F11)</f>
        <v>36</v>
      </c>
      <c r="H11" s="47">
        <v>16</v>
      </c>
      <c r="I11" s="47">
        <v>19</v>
      </c>
      <c r="J11" s="47">
        <v>1</v>
      </c>
      <c r="K11" s="47"/>
      <c r="L11" s="681">
        <f>SUM(H11:K11)</f>
        <v>36</v>
      </c>
      <c r="M11" s="47">
        <v>0</v>
      </c>
      <c r="N11" s="47"/>
      <c r="P11" s="364"/>
    </row>
    <row r="12" spans="1:19" ht="21" customHeight="1">
      <c r="A12" s="48">
        <v>2</v>
      </c>
      <c r="B12" s="367" t="s">
        <v>902</v>
      </c>
      <c r="C12" s="47">
        <v>13</v>
      </c>
      <c r="D12" s="47">
        <v>40</v>
      </c>
      <c r="E12" s="47">
        <v>1</v>
      </c>
      <c r="F12" s="47"/>
      <c r="G12" s="681">
        <f t="shared" ref="G12:G24" si="0">SUM(C12:F12)</f>
        <v>54</v>
      </c>
      <c r="H12" s="47">
        <v>13</v>
      </c>
      <c r="I12" s="47">
        <v>40</v>
      </c>
      <c r="J12" s="47">
        <v>1</v>
      </c>
      <c r="K12" s="47"/>
      <c r="L12" s="681">
        <f t="shared" ref="L12:L24" si="1">SUM(H12:K12)</f>
        <v>54</v>
      </c>
      <c r="M12" s="47">
        <v>0</v>
      </c>
      <c r="N12" s="47"/>
      <c r="P12" s="364"/>
    </row>
    <row r="13" spans="1:19" ht="21" customHeight="1">
      <c r="A13" s="48">
        <v>3</v>
      </c>
      <c r="B13" s="367" t="s">
        <v>903</v>
      </c>
      <c r="C13" s="47">
        <v>9</v>
      </c>
      <c r="D13" s="47">
        <v>19</v>
      </c>
      <c r="E13" s="47">
        <v>1</v>
      </c>
      <c r="F13" s="47"/>
      <c r="G13" s="681">
        <f t="shared" si="0"/>
        <v>29</v>
      </c>
      <c r="H13" s="47">
        <v>9</v>
      </c>
      <c r="I13" s="47">
        <v>19</v>
      </c>
      <c r="J13" s="47">
        <v>1</v>
      </c>
      <c r="K13" s="47"/>
      <c r="L13" s="681">
        <f t="shared" si="1"/>
        <v>29</v>
      </c>
      <c r="M13" s="47">
        <v>0</v>
      </c>
      <c r="N13" s="47"/>
      <c r="P13" s="364"/>
    </row>
    <row r="14" spans="1:19" ht="21" customHeight="1">
      <c r="A14" s="48">
        <v>4</v>
      </c>
      <c r="B14" s="367" t="s">
        <v>904</v>
      </c>
      <c r="C14" s="47">
        <v>8</v>
      </c>
      <c r="D14" s="47">
        <v>22</v>
      </c>
      <c r="E14" s="47">
        <v>0</v>
      </c>
      <c r="F14" s="47"/>
      <c r="G14" s="681">
        <f t="shared" si="0"/>
        <v>30</v>
      </c>
      <c r="H14" s="47">
        <v>8</v>
      </c>
      <c r="I14" s="47">
        <v>22</v>
      </c>
      <c r="J14" s="47">
        <v>0</v>
      </c>
      <c r="K14" s="47"/>
      <c r="L14" s="681">
        <f t="shared" si="1"/>
        <v>30</v>
      </c>
      <c r="M14" s="47">
        <v>0</v>
      </c>
      <c r="N14" s="47"/>
      <c r="P14" s="364"/>
    </row>
    <row r="15" spans="1:19" ht="21" customHeight="1">
      <c r="A15" s="48">
        <v>5</v>
      </c>
      <c r="B15" s="367" t="s">
        <v>905</v>
      </c>
      <c r="C15" s="47">
        <v>8</v>
      </c>
      <c r="D15" s="47">
        <v>22</v>
      </c>
      <c r="E15" s="47">
        <v>2</v>
      </c>
      <c r="F15" s="47"/>
      <c r="G15" s="681">
        <f t="shared" si="0"/>
        <v>32</v>
      </c>
      <c r="H15" s="47">
        <v>8</v>
      </c>
      <c r="I15" s="47">
        <v>22</v>
      </c>
      <c r="J15" s="47">
        <v>2</v>
      </c>
      <c r="K15" s="47"/>
      <c r="L15" s="681">
        <f t="shared" si="1"/>
        <v>32</v>
      </c>
      <c r="M15" s="47">
        <v>0</v>
      </c>
      <c r="N15" s="47"/>
      <c r="P15" s="364"/>
    </row>
    <row r="16" spans="1:19" ht="21" customHeight="1">
      <c r="A16" s="48">
        <v>6</v>
      </c>
      <c r="B16" s="367" t="s">
        <v>906</v>
      </c>
      <c r="C16" s="47">
        <v>10</v>
      </c>
      <c r="D16" s="47">
        <v>22</v>
      </c>
      <c r="E16" s="47">
        <v>0</v>
      </c>
      <c r="F16" s="47"/>
      <c r="G16" s="681">
        <f t="shared" si="0"/>
        <v>32</v>
      </c>
      <c r="H16" s="47">
        <v>10</v>
      </c>
      <c r="I16" s="47">
        <v>22</v>
      </c>
      <c r="J16" s="47">
        <v>0</v>
      </c>
      <c r="K16" s="47"/>
      <c r="L16" s="681">
        <f t="shared" si="1"/>
        <v>32</v>
      </c>
      <c r="M16" s="47">
        <v>0</v>
      </c>
      <c r="N16" s="47"/>
      <c r="P16" s="366"/>
    </row>
    <row r="17" spans="1:16" ht="21" customHeight="1">
      <c r="A17" s="48">
        <v>7</v>
      </c>
      <c r="B17" s="367" t="s">
        <v>907</v>
      </c>
      <c r="C17" s="47">
        <v>10</v>
      </c>
      <c r="D17" s="47">
        <v>28</v>
      </c>
      <c r="E17" s="47">
        <v>0</v>
      </c>
      <c r="F17" s="47"/>
      <c r="G17" s="681">
        <f t="shared" si="0"/>
        <v>38</v>
      </c>
      <c r="H17" s="47">
        <v>10</v>
      </c>
      <c r="I17" s="47">
        <v>28</v>
      </c>
      <c r="J17" s="47">
        <v>0</v>
      </c>
      <c r="K17" s="47"/>
      <c r="L17" s="681">
        <f t="shared" si="1"/>
        <v>38</v>
      </c>
      <c r="M17" s="47">
        <v>0</v>
      </c>
      <c r="N17" s="47"/>
      <c r="P17" s="366"/>
    </row>
    <row r="18" spans="1:16" ht="21" customHeight="1">
      <c r="A18" s="48">
        <v>8</v>
      </c>
      <c r="B18" s="367" t="s">
        <v>908</v>
      </c>
      <c r="C18" s="47">
        <v>7</v>
      </c>
      <c r="D18" s="47">
        <v>34</v>
      </c>
      <c r="E18" s="47">
        <v>1</v>
      </c>
      <c r="F18" s="47"/>
      <c r="G18" s="681">
        <f t="shared" si="0"/>
        <v>42</v>
      </c>
      <c r="H18" s="47">
        <v>7</v>
      </c>
      <c r="I18" s="47">
        <v>34</v>
      </c>
      <c r="J18" s="47">
        <v>1</v>
      </c>
      <c r="K18" s="47"/>
      <c r="L18" s="681">
        <f t="shared" si="1"/>
        <v>42</v>
      </c>
      <c r="M18" s="47">
        <v>0</v>
      </c>
      <c r="N18" s="47"/>
      <c r="P18" s="366"/>
    </row>
    <row r="19" spans="1:16" ht="21" customHeight="1">
      <c r="A19" s="48">
        <v>9</v>
      </c>
      <c r="B19" s="367" t="s">
        <v>909</v>
      </c>
      <c r="C19" s="47">
        <v>14</v>
      </c>
      <c r="D19" s="47">
        <v>30</v>
      </c>
      <c r="E19" s="47">
        <v>1</v>
      </c>
      <c r="F19" s="47"/>
      <c r="G19" s="681">
        <f t="shared" si="0"/>
        <v>45</v>
      </c>
      <c r="H19" s="47">
        <v>14</v>
      </c>
      <c r="I19" s="47">
        <v>30</v>
      </c>
      <c r="J19" s="47">
        <v>1</v>
      </c>
      <c r="K19" s="47"/>
      <c r="L19" s="681">
        <f t="shared" si="1"/>
        <v>45</v>
      </c>
      <c r="M19" s="47">
        <v>0</v>
      </c>
      <c r="N19" s="47"/>
      <c r="P19" s="366"/>
    </row>
    <row r="20" spans="1:16" ht="21" customHeight="1">
      <c r="A20" s="48">
        <v>10</v>
      </c>
      <c r="B20" s="367" t="s">
        <v>910</v>
      </c>
      <c r="C20" s="47">
        <v>33</v>
      </c>
      <c r="D20" s="47">
        <v>45</v>
      </c>
      <c r="E20" s="47">
        <v>1</v>
      </c>
      <c r="F20" s="47"/>
      <c r="G20" s="681">
        <f t="shared" si="0"/>
        <v>79</v>
      </c>
      <c r="H20" s="47">
        <v>33</v>
      </c>
      <c r="I20" s="47">
        <v>45</v>
      </c>
      <c r="J20" s="47">
        <v>1</v>
      </c>
      <c r="K20" s="47"/>
      <c r="L20" s="681">
        <f t="shared" si="1"/>
        <v>79</v>
      </c>
      <c r="M20" s="47">
        <v>0</v>
      </c>
      <c r="N20" s="47"/>
      <c r="P20" s="366"/>
    </row>
    <row r="21" spans="1:16" ht="21" customHeight="1">
      <c r="A21" s="48">
        <v>11</v>
      </c>
      <c r="B21" s="367" t="s">
        <v>911</v>
      </c>
      <c r="C21" s="47">
        <v>24</v>
      </c>
      <c r="D21" s="47">
        <v>41</v>
      </c>
      <c r="E21" s="47">
        <v>1</v>
      </c>
      <c r="F21" s="47"/>
      <c r="G21" s="681">
        <f t="shared" si="0"/>
        <v>66</v>
      </c>
      <c r="H21" s="47">
        <v>24</v>
      </c>
      <c r="I21" s="47">
        <v>41</v>
      </c>
      <c r="J21" s="47">
        <v>1</v>
      </c>
      <c r="K21" s="47"/>
      <c r="L21" s="681">
        <f t="shared" si="1"/>
        <v>66</v>
      </c>
      <c r="M21" s="47">
        <v>0</v>
      </c>
      <c r="N21" s="47"/>
      <c r="P21" s="366"/>
    </row>
    <row r="22" spans="1:16" ht="21" customHeight="1">
      <c r="A22" s="48">
        <v>12</v>
      </c>
      <c r="B22" s="367" t="s">
        <v>912</v>
      </c>
      <c r="C22" s="47">
        <v>10</v>
      </c>
      <c r="D22" s="47">
        <v>12</v>
      </c>
      <c r="E22" s="47">
        <v>1</v>
      </c>
      <c r="F22" s="47"/>
      <c r="G22" s="681">
        <f t="shared" si="0"/>
        <v>23</v>
      </c>
      <c r="H22" s="47">
        <v>10</v>
      </c>
      <c r="I22" s="47">
        <v>12</v>
      </c>
      <c r="J22" s="47">
        <v>1</v>
      </c>
      <c r="K22" s="47"/>
      <c r="L22" s="681">
        <f t="shared" si="1"/>
        <v>23</v>
      </c>
      <c r="M22" s="47">
        <v>0</v>
      </c>
      <c r="N22" s="47"/>
      <c r="P22" s="366"/>
    </row>
    <row r="23" spans="1:16" ht="21" customHeight="1">
      <c r="A23" s="48">
        <v>13</v>
      </c>
      <c r="B23" s="367" t="s">
        <v>913</v>
      </c>
      <c r="C23" s="47">
        <v>32</v>
      </c>
      <c r="D23" s="47">
        <v>39</v>
      </c>
      <c r="E23" s="47">
        <v>1</v>
      </c>
      <c r="F23" s="47"/>
      <c r="G23" s="681">
        <f t="shared" si="0"/>
        <v>72</v>
      </c>
      <c r="H23" s="47">
        <v>32</v>
      </c>
      <c r="I23" s="47">
        <v>39</v>
      </c>
      <c r="J23" s="47">
        <v>1</v>
      </c>
      <c r="K23" s="47"/>
      <c r="L23" s="681">
        <f t="shared" si="1"/>
        <v>72</v>
      </c>
      <c r="M23" s="47">
        <v>0</v>
      </c>
      <c r="N23" s="47"/>
      <c r="P23" s="366"/>
    </row>
    <row r="24" spans="1:16" ht="21" customHeight="1">
      <c r="A24" s="48">
        <v>14</v>
      </c>
      <c r="B24" s="367" t="s">
        <v>914</v>
      </c>
      <c r="C24" s="47">
        <v>12</v>
      </c>
      <c r="D24" s="47">
        <v>16</v>
      </c>
      <c r="E24" s="47">
        <v>0</v>
      </c>
      <c r="F24" s="47"/>
      <c r="G24" s="681">
        <f t="shared" si="0"/>
        <v>28</v>
      </c>
      <c r="H24" s="47">
        <v>12</v>
      </c>
      <c r="I24" s="47">
        <v>16</v>
      </c>
      <c r="J24" s="47">
        <v>0</v>
      </c>
      <c r="K24" s="47"/>
      <c r="L24" s="681">
        <f t="shared" si="1"/>
        <v>28</v>
      </c>
      <c r="M24" s="47">
        <v>0</v>
      </c>
      <c r="N24" s="47"/>
      <c r="P24" s="366"/>
    </row>
    <row r="25" spans="1:16" ht="19.899999999999999" customHeight="1">
      <c r="A25" s="887" t="s">
        <v>17</v>
      </c>
      <c r="B25" s="888"/>
      <c r="C25" s="370">
        <v>206</v>
      </c>
      <c r="D25" s="370">
        <v>389</v>
      </c>
      <c r="E25" s="370">
        <v>11</v>
      </c>
      <c r="F25" s="370"/>
      <c r="G25" s="354">
        <f>SUM(G11:G24)</f>
        <v>606</v>
      </c>
      <c r="H25" s="370">
        <v>206</v>
      </c>
      <c r="I25" s="370">
        <v>389</v>
      </c>
      <c r="J25" s="370">
        <v>11</v>
      </c>
      <c r="K25" s="370"/>
      <c r="L25" s="354">
        <f>SUM(L11:L24)</f>
        <v>606</v>
      </c>
      <c r="M25" s="370">
        <v>0</v>
      </c>
      <c r="N25" s="47"/>
      <c r="P25" s="366"/>
    </row>
    <row r="26" spans="1:16">
      <c r="A26" s="11"/>
      <c r="B26" s="12"/>
      <c r="C26" s="12"/>
      <c r="D26" s="12"/>
      <c r="E26" s="12"/>
      <c r="F26" s="12"/>
      <c r="G26" s="12"/>
      <c r="H26" s="12"/>
      <c r="I26" s="12"/>
      <c r="J26" s="12"/>
      <c r="K26" s="12"/>
      <c r="L26" s="12"/>
      <c r="M26" s="12"/>
      <c r="N26" s="12"/>
      <c r="P26" s="12"/>
    </row>
    <row r="27" spans="1:16">
      <c r="A27" s="10" t="s">
        <v>8</v>
      </c>
    </row>
    <row r="28" spans="1:16">
      <c r="A28" t="s">
        <v>9</v>
      </c>
    </row>
    <row r="29" spans="1:16">
      <c r="A29" t="s">
        <v>10</v>
      </c>
      <c r="K29" s="11" t="s">
        <v>11</v>
      </c>
      <c r="L29" s="11" t="s">
        <v>11</v>
      </c>
      <c r="M29" s="11"/>
      <c r="N29" s="11" t="s">
        <v>11</v>
      </c>
    </row>
    <row r="30" spans="1:16">
      <c r="A30" s="15" t="s">
        <v>430</v>
      </c>
      <c r="J30" s="11"/>
      <c r="K30" s="11"/>
      <c r="L30" s="11"/>
    </row>
    <row r="31" spans="1:16">
      <c r="C31" s="15" t="s">
        <v>431</v>
      </c>
      <c r="E31" s="12"/>
      <c r="F31" s="12"/>
      <c r="G31" s="12"/>
      <c r="H31" s="12"/>
      <c r="I31" s="12"/>
      <c r="J31" s="12"/>
      <c r="K31" s="12"/>
      <c r="L31" s="12"/>
      <c r="M31" s="12"/>
    </row>
    <row r="32" spans="1:16">
      <c r="E32" s="12"/>
      <c r="F32" s="12"/>
      <c r="G32" s="12"/>
      <c r="H32" s="12"/>
      <c r="I32" s="12"/>
      <c r="J32" s="12"/>
      <c r="K32" s="12"/>
      <c r="L32" s="12"/>
      <c r="M32" s="12"/>
      <c r="N32" s="12"/>
    </row>
    <row r="33" spans="1:14">
      <c r="E33" s="12"/>
      <c r="F33" s="12"/>
      <c r="G33" s="12"/>
      <c r="H33" s="12"/>
      <c r="I33" s="12"/>
      <c r="J33" s="12"/>
      <c r="K33" s="12"/>
      <c r="L33" s="12"/>
      <c r="M33" s="12"/>
      <c r="N33" s="12"/>
    </row>
    <row r="34" spans="1:14" ht="15.75" customHeight="1">
      <c r="A34" s="13" t="s">
        <v>1054</v>
      </c>
      <c r="B34" s="13"/>
      <c r="C34" s="13"/>
      <c r="D34" s="13"/>
      <c r="E34" s="13"/>
      <c r="F34" s="13"/>
      <c r="G34" s="13"/>
      <c r="H34" s="13"/>
      <c r="K34" s="14"/>
      <c r="L34" s="891" t="s">
        <v>1056</v>
      </c>
      <c r="M34" s="891"/>
      <c r="N34" s="891"/>
    </row>
    <row r="35" spans="1:14" ht="15.75" customHeight="1">
      <c r="A35" s="885" t="s">
        <v>13</v>
      </c>
      <c r="B35" s="885"/>
      <c r="C35" s="885"/>
      <c r="D35" s="885"/>
      <c r="E35" s="885"/>
      <c r="F35" s="885"/>
      <c r="G35" s="885"/>
      <c r="H35" s="885"/>
      <c r="I35" s="885"/>
      <c r="J35" s="885"/>
      <c r="K35" s="885"/>
      <c r="L35" s="885"/>
      <c r="M35" s="885"/>
      <c r="N35" s="885"/>
    </row>
    <row r="36" spans="1:14" ht="15.75">
      <c r="A36" s="885" t="s">
        <v>968</v>
      </c>
      <c r="B36" s="885"/>
      <c r="C36" s="885"/>
      <c r="D36" s="885"/>
      <c r="E36" s="885"/>
      <c r="F36" s="885"/>
      <c r="G36" s="885"/>
      <c r="H36" s="885"/>
      <c r="I36" s="885"/>
      <c r="J36" s="885"/>
      <c r="K36" s="885"/>
      <c r="L36" s="885"/>
      <c r="M36" s="885"/>
      <c r="N36" s="885"/>
    </row>
    <row r="37" spans="1:14">
      <c r="K37" s="786" t="s">
        <v>83</v>
      </c>
      <c r="L37" s="786"/>
      <c r="M37" s="786"/>
      <c r="N37" s="786"/>
    </row>
    <row r="38" spans="1:14">
      <c r="A38" s="884"/>
      <c r="B38" s="884"/>
      <c r="C38" s="884"/>
      <c r="D38" s="884"/>
      <c r="E38" s="884"/>
      <c r="F38" s="884"/>
      <c r="G38" s="884"/>
      <c r="H38" s="884"/>
      <c r="I38" s="884"/>
      <c r="J38" s="884"/>
      <c r="K38" s="884"/>
      <c r="L38" s="884"/>
      <c r="M38" s="884"/>
      <c r="N38" s="884"/>
    </row>
  </sheetData>
  <mergeCells count="18">
    <mergeCell ref="A7:B7"/>
    <mergeCell ref="D1:J1"/>
    <mergeCell ref="A2:N2"/>
    <mergeCell ref="A3:N3"/>
    <mergeCell ref="A5:N5"/>
    <mergeCell ref="L7:N7"/>
    <mergeCell ref="A38:N38"/>
    <mergeCell ref="N8:N9"/>
    <mergeCell ref="L34:N34"/>
    <mergeCell ref="A35:N35"/>
    <mergeCell ref="A36:N36"/>
    <mergeCell ref="K37:N37"/>
    <mergeCell ref="A8:A9"/>
    <mergeCell ref="B8:B9"/>
    <mergeCell ref="C8:G8"/>
    <mergeCell ref="H8:L8"/>
    <mergeCell ref="M8:M9"/>
    <mergeCell ref="A25:B25"/>
  </mergeCells>
  <phoneticPr fontId="0" type="noConversion"/>
  <printOptions horizontalCentered="1"/>
  <pageMargins left="0.70866141732283472" right="0.70866141732283472" top="0.23622047244094491" bottom="0" header="0.31496062992125984" footer="0.31496062992125984"/>
  <pageSetup paperSize="9" scale="83"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U109"/>
  <sheetViews>
    <sheetView topLeftCell="A19" zoomScaleSheetLayoutView="80" workbookViewId="0">
      <selection activeCell="O37" sqref="O37"/>
    </sheetView>
  </sheetViews>
  <sheetFormatPr defaultColWidth="9.140625" defaultRowHeight="12.75"/>
  <cols>
    <col min="1" max="1" width="7.140625" style="621" customWidth="1"/>
    <col min="2" max="2" width="27.7109375" style="621" customWidth="1"/>
    <col min="3" max="3" width="10.28515625" style="621" customWidth="1"/>
    <col min="4" max="4" width="9.28515625" style="621" customWidth="1"/>
    <col min="5" max="6" width="9.140625" style="621"/>
    <col min="7" max="7" width="11.7109375" style="621" customWidth="1"/>
    <col min="8" max="8" width="11" style="621" customWidth="1"/>
    <col min="9" max="9" width="10.28515625" style="621" customWidth="1"/>
    <col min="10" max="10" width="9.5703125" style="621" customWidth="1"/>
    <col min="11" max="11" width="11.7109375" style="621" customWidth="1"/>
    <col min="12" max="12" width="10.7109375" style="621" customWidth="1"/>
    <col min="13" max="13" width="13.5703125" style="621" customWidth="1"/>
    <col min="14" max="14" width="15.7109375" style="621" customWidth="1"/>
    <col min="15" max="15" width="12.5703125" style="621" customWidth="1"/>
    <col min="16" max="16" width="15.140625" style="621" customWidth="1"/>
    <col min="17" max="17" width="13.28515625" style="621" customWidth="1"/>
    <col min="18" max="16384" width="9.140625" style="621"/>
  </cols>
  <sheetData>
    <row r="1" spans="1:18" customFormat="1" ht="12.75" customHeight="1">
      <c r="D1" s="621"/>
      <c r="E1" s="621"/>
      <c r="F1" s="621"/>
      <c r="G1" s="621"/>
      <c r="H1" s="621"/>
      <c r="I1" s="621"/>
      <c r="J1" s="621"/>
      <c r="K1" s="621"/>
      <c r="L1" s="621"/>
      <c r="M1" s="621"/>
      <c r="N1" s="621"/>
      <c r="O1" s="614" t="s">
        <v>59</v>
      </c>
      <c r="P1" s="614"/>
      <c r="Q1" s="614"/>
    </row>
    <row r="2" spans="1:18" customFormat="1" ht="15">
      <c r="A2" s="621"/>
      <c r="B2" s="621"/>
      <c r="C2" s="621"/>
      <c r="D2" s="621"/>
      <c r="E2" s="621"/>
      <c r="F2" s="621"/>
      <c r="G2" s="621"/>
      <c r="H2" s="618"/>
      <c r="I2" s="618" t="s">
        <v>0</v>
      </c>
      <c r="J2" s="618"/>
      <c r="K2" s="618"/>
      <c r="L2" s="618"/>
      <c r="M2" s="41"/>
      <c r="N2" s="41"/>
      <c r="O2" s="41"/>
      <c r="P2" s="41"/>
    </row>
    <row r="3" spans="1:18" customFormat="1" ht="20.25">
      <c r="A3" s="621"/>
      <c r="B3" s="621"/>
      <c r="C3" s="621"/>
      <c r="D3" s="621"/>
      <c r="E3" s="621"/>
      <c r="F3" s="621"/>
      <c r="G3" s="621"/>
      <c r="H3" s="615"/>
      <c r="I3" s="615" t="s">
        <v>747</v>
      </c>
      <c r="J3" s="615"/>
      <c r="K3" s="615"/>
      <c r="L3" s="615"/>
      <c r="M3" s="40"/>
      <c r="N3" s="40"/>
      <c r="O3" s="40"/>
      <c r="P3" s="40"/>
    </row>
    <row r="4" spans="1:18" customFormat="1" ht="11.25" customHeight="1">
      <c r="A4" s="621"/>
      <c r="B4" s="621"/>
      <c r="C4" s="621"/>
      <c r="D4" s="621"/>
      <c r="E4" s="621"/>
      <c r="F4" s="621"/>
      <c r="G4" s="621"/>
    </row>
    <row r="5" spans="1:18" customFormat="1" ht="15.75" customHeight="1">
      <c r="A5" s="785" t="s">
        <v>972</v>
      </c>
      <c r="B5" s="785"/>
      <c r="C5" s="785"/>
      <c r="D5" s="785"/>
      <c r="E5" s="785"/>
      <c r="F5" s="785"/>
      <c r="G5" s="785"/>
      <c r="H5" s="785"/>
      <c r="I5" s="785"/>
      <c r="J5" s="785"/>
      <c r="K5" s="785"/>
      <c r="L5" s="785"/>
      <c r="M5" s="785"/>
      <c r="N5" s="785"/>
      <c r="O5" s="619"/>
      <c r="P5" s="621"/>
    </row>
    <row r="7" spans="1:18" ht="17.45" customHeight="1">
      <c r="A7" s="625" t="s">
        <v>900</v>
      </c>
      <c r="B7" s="610"/>
      <c r="M7" s="879" t="s">
        <v>1025</v>
      </c>
      <c r="N7" s="879"/>
      <c r="O7" s="879"/>
      <c r="P7" s="879"/>
      <c r="Q7" s="879"/>
    </row>
    <row r="8" spans="1:18" ht="24" customHeight="1">
      <c r="A8" s="609" t="s">
        <v>2</v>
      </c>
      <c r="B8" s="609" t="s">
        <v>3</v>
      </c>
      <c r="C8" s="797" t="s">
        <v>765</v>
      </c>
      <c r="D8" s="797"/>
      <c r="E8" s="797"/>
      <c r="F8" s="797"/>
      <c r="G8" s="797"/>
      <c r="H8" s="797" t="s">
        <v>635</v>
      </c>
      <c r="I8" s="797"/>
      <c r="J8" s="797"/>
      <c r="K8" s="797"/>
      <c r="L8" s="797"/>
      <c r="M8" s="816" t="s">
        <v>111</v>
      </c>
      <c r="N8" s="817"/>
      <c r="O8" s="817"/>
      <c r="P8" s="817"/>
      <c r="Q8" s="818"/>
    </row>
    <row r="9" spans="1:18" s="14" customFormat="1" ht="60" customHeight="1">
      <c r="A9" s="609"/>
      <c r="B9" s="609"/>
      <c r="C9" s="609" t="s">
        <v>212</v>
      </c>
      <c r="D9" s="609" t="s">
        <v>213</v>
      </c>
      <c r="E9" s="609" t="s">
        <v>358</v>
      </c>
      <c r="F9" s="609" t="s">
        <v>219</v>
      </c>
      <c r="G9" s="609" t="s">
        <v>116</v>
      </c>
      <c r="H9" s="613" t="s">
        <v>212</v>
      </c>
      <c r="I9" s="609" t="s">
        <v>213</v>
      </c>
      <c r="J9" s="609" t="s">
        <v>358</v>
      </c>
      <c r="K9" s="612" t="s">
        <v>219</v>
      </c>
      <c r="L9" s="609" t="s">
        <v>361</v>
      </c>
      <c r="M9" s="609" t="s">
        <v>212</v>
      </c>
      <c r="N9" s="609" t="s">
        <v>213</v>
      </c>
      <c r="O9" s="609" t="s">
        <v>358</v>
      </c>
      <c r="P9" s="612" t="s">
        <v>219</v>
      </c>
      <c r="Q9" s="609" t="s">
        <v>118</v>
      </c>
      <c r="R9" s="27"/>
    </row>
    <row r="10" spans="1:18" s="61" customFormat="1">
      <c r="A10" s="60">
        <v>1</v>
      </c>
      <c r="B10" s="60">
        <v>2</v>
      </c>
      <c r="C10" s="60">
        <v>3</v>
      </c>
      <c r="D10" s="60">
        <v>4</v>
      </c>
      <c r="E10" s="60">
        <v>5</v>
      </c>
      <c r="F10" s="60">
        <v>6</v>
      </c>
      <c r="G10" s="60">
        <v>7</v>
      </c>
      <c r="H10" s="60">
        <v>8</v>
      </c>
      <c r="I10" s="60">
        <v>9</v>
      </c>
      <c r="J10" s="60">
        <v>10</v>
      </c>
      <c r="K10" s="60">
        <v>11</v>
      </c>
      <c r="L10" s="60">
        <v>12</v>
      </c>
      <c r="M10" s="60">
        <v>13</v>
      </c>
      <c r="N10" s="60">
        <v>14</v>
      </c>
      <c r="O10" s="60">
        <v>15</v>
      </c>
      <c r="P10" s="60">
        <v>16</v>
      </c>
      <c r="Q10" s="60">
        <v>17</v>
      </c>
    </row>
    <row r="11" spans="1:18" ht="21" customHeight="1">
      <c r="A11" s="48">
        <v>1</v>
      </c>
      <c r="B11" s="367" t="s">
        <v>901</v>
      </c>
      <c r="C11" s="47">
        <v>85688</v>
      </c>
      <c r="D11" s="47">
        <v>45327</v>
      </c>
      <c r="E11" s="47">
        <v>471</v>
      </c>
      <c r="F11" s="47">
        <v>0</v>
      </c>
      <c r="G11" s="47">
        <v>131486</v>
      </c>
      <c r="H11" s="47">
        <v>83957</v>
      </c>
      <c r="I11" s="47">
        <v>40095</v>
      </c>
      <c r="J11" s="47">
        <v>462</v>
      </c>
      <c r="K11" s="47">
        <v>0</v>
      </c>
      <c r="L11" s="47">
        <v>124514</v>
      </c>
      <c r="M11" s="47">
        <v>15196217</v>
      </c>
      <c r="N11" s="47">
        <v>7257195</v>
      </c>
      <c r="O11" s="47">
        <v>83622</v>
      </c>
      <c r="P11" s="47"/>
      <c r="Q11" s="47">
        <v>22537034</v>
      </c>
    </row>
    <row r="12" spans="1:18" ht="21" customHeight="1">
      <c r="A12" s="48">
        <v>2</v>
      </c>
      <c r="B12" s="367" t="s">
        <v>902</v>
      </c>
      <c r="C12" s="47">
        <v>62119</v>
      </c>
      <c r="D12" s="47">
        <v>43081</v>
      </c>
      <c r="E12" s="47">
        <v>66</v>
      </c>
      <c r="F12" s="47">
        <v>0</v>
      </c>
      <c r="G12" s="47">
        <v>105266</v>
      </c>
      <c r="H12" s="47">
        <v>60636</v>
      </c>
      <c r="I12" s="47">
        <v>37126</v>
      </c>
      <c r="J12" s="47">
        <v>65</v>
      </c>
      <c r="K12" s="47">
        <v>0</v>
      </c>
      <c r="L12" s="47">
        <v>97827</v>
      </c>
      <c r="M12" s="47">
        <v>10975116</v>
      </c>
      <c r="N12" s="47">
        <v>6719806</v>
      </c>
      <c r="O12" s="47">
        <v>11765</v>
      </c>
      <c r="P12" s="47"/>
      <c r="Q12" s="47">
        <v>17706687</v>
      </c>
    </row>
    <row r="13" spans="1:18" ht="21" customHeight="1">
      <c r="A13" s="48">
        <v>3</v>
      </c>
      <c r="B13" s="367" t="s">
        <v>903</v>
      </c>
      <c r="C13" s="47">
        <v>14056</v>
      </c>
      <c r="D13" s="47">
        <v>19487</v>
      </c>
      <c r="E13" s="47">
        <v>21</v>
      </c>
      <c r="F13" s="47">
        <v>0</v>
      </c>
      <c r="G13" s="47">
        <v>33564</v>
      </c>
      <c r="H13" s="47">
        <v>13652</v>
      </c>
      <c r="I13" s="47">
        <v>18226</v>
      </c>
      <c r="J13" s="47">
        <v>21</v>
      </c>
      <c r="K13" s="47">
        <v>0</v>
      </c>
      <c r="L13" s="47">
        <v>31899</v>
      </c>
      <c r="M13" s="47">
        <v>2471012</v>
      </c>
      <c r="N13" s="47">
        <v>3298906</v>
      </c>
      <c r="O13" s="47">
        <v>3801</v>
      </c>
      <c r="P13" s="47"/>
      <c r="Q13" s="47">
        <v>5773719</v>
      </c>
    </row>
    <row r="14" spans="1:18" ht="21" customHeight="1">
      <c r="A14" s="48">
        <v>4</v>
      </c>
      <c r="B14" s="367" t="s">
        <v>904</v>
      </c>
      <c r="C14" s="47">
        <v>33269</v>
      </c>
      <c r="D14" s="47">
        <v>41599</v>
      </c>
      <c r="E14" s="47">
        <v>0</v>
      </c>
      <c r="F14" s="47">
        <v>0</v>
      </c>
      <c r="G14" s="47">
        <v>74868</v>
      </c>
      <c r="H14" s="47">
        <v>32138</v>
      </c>
      <c r="I14" s="47">
        <v>39109</v>
      </c>
      <c r="J14" s="47">
        <v>0</v>
      </c>
      <c r="K14" s="47">
        <v>0</v>
      </c>
      <c r="L14" s="47">
        <v>71247</v>
      </c>
      <c r="M14" s="47">
        <v>5816978</v>
      </c>
      <c r="N14" s="47">
        <v>7078729</v>
      </c>
      <c r="O14" s="47">
        <v>0</v>
      </c>
      <c r="P14" s="47"/>
      <c r="Q14" s="47">
        <v>12895707</v>
      </c>
    </row>
    <row r="15" spans="1:18" ht="21" customHeight="1">
      <c r="A15" s="48">
        <v>5</v>
      </c>
      <c r="B15" s="367" t="s">
        <v>905</v>
      </c>
      <c r="C15" s="47">
        <v>17130</v>
      </c>
      <c r="D15" s="47">
        <v>49244</v>
      </c>
      <c r="E15" s="47">
        <v>0</v>
      </c>
      <c r="F15" s="47">
        <v>0</v>
      </c>
      <c r="G15" s="47">
        <v>66374</v>
      </c>
      <c r="H15" s="47">
        <v>16623</v>
      </c>
      <c r="I15" s="47">
        <v>46338</v>
      </c>
      <c r="J15" s="47">
        <v>0</v>
      </c>
      <c r="K15" s="47">
        <v>0</v>
      </c>
      <c r="L15" s="47">
        <v>62961</v>
      </c>
      <c r="M15" s="47">
        <v>3008763</v>
      </c>
      <c r="N15" s="47">
        <v>8387178</v>
      </c>
      <c r="O15" s="47">
        <v>0</v>
      </c>
      <c r="P15" s="47"/>
      <c r="Q15" s="47">
        <v>11395941</v>
      </c>
    </row>
    <row r="16" spans="1:18" ht="21" customHeight="1">
      <c r="A16" s="48">
        <v>6</v>
      </c>
      <c r="B16" s="367" t="s">
        <v>906</v>
      </c>
      <c r="C16" s="47">
        <v>14577</v>
      </c>
      <c r="D16" s="47">
        <v>28884</v>
      </c>
      <c r="E16" s="47">
        <v>2643</v>
      </c>
      <c r="F16" s="47">
        <v>0</v>
      </c>
      <c r="G16" s="47">
        <v>46104</v>
      </c>
      <c r="H16" s="47">
        <v>14175</v>
      </c>
      <c r="I16" s="47">
        <v>28060</v>
      </c>
      <c r="J16" s="47">
        <v>2593</v>
      </c>
      <c r="K16" s="47">
        <v>0</v>
      </c>
      <c r="L16" s="47">
        <v>44828</v>
      </c>
      <c r="M16" s="47">
        <v>2565675</v>
      </c>
      <c r="N16" s="47">
        <v>5078860</v>
      </c>
      <c r="O16" s="47">
        <v>469333</v>
      </c>
      <c r="P16" s="47"/>
      <c r="Q16" s="47">
        <v>8113868</v>
      </c>
    </row>
    <row r="17" spans="1:17" ht="21" customHeight="1">
      <c r="A17" s="48">
        <v>7</v>
      </c>
      <c r="B17" s="367" t="s">
        <v>907</v>
      </c>
      <c r="C17" s="47">
        <v>35354</v>
      </c>
      <c r="D17" s="47">
        <v>74611</v>
      </c>
      <c r="E17" s="47">
        <v>218</v>
      </c>
      <c r="F17" s="47">
        <v>0</v>
      </c>
      <c r="G17" s="47">
        <v>110183</v>
      </c>
      <c r="H17" s="47">
        <v>34383</v>
      </c>
      <c r="I17" s="47">
        <v>68664</v>
      </c>
      <c r="J17" s="47">
        <v>214</v>
      </c>
      <c r="K17" s="47">
        <v>0</v>
      </c>
      <c r="L17" s="47">
        <v>103261</v>
      </c>
      <c r="M17" s="47">
        <v>6223323</v>
      </c>
      <c r="N17" s="47">
        <v>12428184</v>
      </c>
      <c r="O17" s="47">
        <v>38734</v>
      </c>
      <c r="P17" s="47"/>
      <c r="Q17" s="47">
        <v>18690241</v>
      </c>
    </row>
    <row r="18" spans="1:17" ht="21" customHeight="1">
      <c r="A18" s="48">
        <v>8</v>
      </c>
      <c r="B18" s="367" t="s">
        <v>908</v>
      </c>
      <c r="C18" s="47">
        <v>32787</v>
      </c>
      <c r="D18" s="47">
        <v>109953</v>
      </c>
      <c r="E18" s="47">
        <v>46</v>
      </c>
      <c r="F18" s="47">
        <v>0</v>
      </c>
      <c r="G18" s="47">
        <v>142786</v>
      </c>
      <c r="H18" s="47">
        <v>31900</v>
      </c>
      <c r="I18" s="47">
        <v>101218</v>
      </c>
      <c r="J18" s="47">
        <v>45</v>
      </c>
      <c r="K18" s="47">
        <v>0</v>
      </c>
      <c r="L18" s="47">
        <v>133163</v>
      </c>
      <c r="M18" s="47">
        <v>5773900</v>
      </c>
      <c r="N18" s="47">
        <v>18320458</v>
      </c>
      <c r="O18" s="47">
        <v>8145</v>
      </c>
      <c r="P18" s="47"/>
      <c r="Q18" s="47">
        <v>24102503</v>
      </c>
    </row>
    <row r="19" spans="1:17" ht="21" customHeight="1">
      <c r="A19" s="48">
        <v>9</v>
      </c>
      <c r="B19" s="367" t="s">
        <v>909</v>
      </c>
      <c r="C19" s="47">
        <v>56569</v>
      </c>
      <c r="D19" s="47">
        <v>103660</v>
      </c>
      <c r="E19" s="47">
        <v>789</v>
      </c>
      <c r="F19" s="47">
        <v>0</v>
      </c>
      <c r="G19" s="47">
        <v>161018</v>
      </c>
      <c r="H19" s="47">
        <v>55124</v>
      </c>
      <c r="I19" s="47">
        <v>102492</v>
      </c>
      <c r="J19" s="47">
        <v>774</v>
      </c>
      <c r="K19" s="47">
        <v>0</v>
      </c>
      <c r="L19" s="47">
        <v>158390</v>
      </c>
      <c r="M19" s="47">
        <v>9977444</v>
      </c>
      <c r="N19" s="47">
        <v>18551052</v>
      </c>
      <c r="O19" s="47">
        <v>140094</v>
      </c>
      <c r="P19" s="47"/>
      <c r="Q19" s="47">
        <v>28668590</v>
      </c>
    </row>
    <row r="20" spans="1:17" ht="21" customHeight="1">
      <c r="A20" s="48">
        <v>10</v>
      </c>
      <c r="B20" s="367" t="s">
        <v>910</v>
      </c>
      <c r="C20" s="47">
        <v>147038</v>
      </c>
      <c r="D20" s="47">
        <v>212406</v>
      </c>
      <c r="E20" s="47">
        <v>1491</v>
      </c>
      <c r="F20" s="47">
        <v>0</v>
      </c>
      <c r="G20" s="47">
        <v>360935</v>
      </c>
      <c r="H20" s="47">
        <v>145254</v>
      </c>
      <c r="I20" s="47">
        <v>211801</v>
      </c>
      <c r="J20" s="47">
        <v>1462</v>
      </c>
      <c r="K20" s="47">
        <v>0</v>
      </c>
      <c r="L20" s="47">
        <v>358517</v>
      </c>
      <c r="M20" s="47">
        <v>26290974</v>
      </c>
      <c r="N20" s="47">
        <v>38335981</v>
      </c>
      <c r="O20" s="47">
        <v>264622</v>
      </c>
      <c r="P20" s="47"/>
      <c r="Q20" s="47">
        <v>64891577</v>
      </c>
    </row>
    <row r="21" spans="1:17" ht="21" customHeight="1">
      <c r="A21" s="48">
        <v>11</v>
      </c>
      <c r="B21" s="367" t="s">
        <v>911</v>
      </c>
      <c r="C21" s="47">
        <v>53742</v>
      </c>
      <c r="D21" s="47">
        <v>125296</v>
      </c>
      <c r="E21" s="47">
        <v>385</v>
      </c>
      <c r="F21" s="47">
        <v>0</v>
      </c>
      <c r="G21" s="47">
        <v>179423</v>
      </c>
      <c r="H21" s="47">
        <v>52431</v>
      </c>
      <c r="I21" s="47">
        <v>124143</v>
      </c>
      <c r="J21" s="47">
        <v>378</v>
      </c>
      <c r="K21" s="47">
        <v>0</v>
      </c>
      <c r="L21" s="47">
        <v>176952</v>
      </c>
      <c r="M21" s="47">
        <v>9490011</v>
      </c>
      <c r="N21" s="47">
        <v>22469883</v>
      </c>
      <c r="O21" s="47">
        <v>68418</v>
      </c>
      <c r="P21" s="47"/>
      <c r="Q21" s="47">
        <v>32028312</v>
      </c>
    </row>
    <row r="22" spans="1:17" ht="21" customHeight="1">
      <c r="A22" s="48">
        <v>12</v>
      </c>
      <c r="B22" s="367" t="s">
        <v>912</v>
      </c>
      <c r="C22" s="47">
        <v>29812</v>
      </c>
      <c r="D22" s="47">
        <v>23400</v>
      </c>
      <c r="E22" s="47">
        <v>1141</v>
      </c>
      <c r="F22" s="47">
        <v>0</v>
      </c>
      <c r="G22" s="47">
        <v>54353</v>
      </c>
      <c r="H22" s="47">
        <v>29149</v>
      </c>
      <c r="I22" s="47">
        <v>23163</v>
      </c>
      <c r="J22" s="47">
        <v>1119</v>
      </c>
      <c r="K22" s="47">
        <v>0</v>
      </c>
      <c r="L22" s="47">
        <v>53431</v>
      </c>
      <c r="M22" s="47">
        <v>5275969</v>
      </c>
      <c r="N22" s="47">
        <v>4192503</v>
      </c>
      <c r="O22" s="47">
        <v>202539</v>
      </c>
      <c r="P22" s="47"/>
      <c r="Q22" s="47">
        <v>9671011</v>
      </c>
    </row>
    <row r="23" spans="1:17" ht="21" customHeight="1">
      <c r="A23" s="48">
        <v>13</v>
      </c>
      <c r="B23" s="367" t="s">
        <v>913</v>
      </c>
      <c r="C23" s="47">
        <v>25023</v>
      </c>
      <c r="D23" s="47">
        <v>119172</v>
      </c>
      <c r="E23" s="47">
        <v>342</v>
      </c>
      <c r="F23" s="47">
        <v>0</v>
      </c>
      <c r="G23" s="47">
        <v>144537</v>
      </c>
      <c r="H23" s="47">
        <v>24418</v>
      </c>
      <c r="I23" s="47">
        <v>118929</v>
      </c>
      <c r="J23" s="47">
        <v>336</v>
      </c>
      <c r="K23" s="47">
        <v>0</v>
      </c>
      <c r="L23" s="47">
        <v>143683</v>
      </c>
      <c r="M23" s="47">
        <v>4419658</v>
      </c>
      <c r="N23" s="47">
        <v>21526149</v>
      </c>
      <c r="O23" s="47">
        <v>60816</v>
      </c>
      <c r="P23" s="47"/>
      <c r="Q23" s="47">
        <v>26006623</v>
      </c>
    </row>
    <row r="24" spans="1:17" ht="21" customHeight="1">
      <c r="A24" s="48">
        <v>14</v>
      </c>
      <c r="B24" s="367" t="s">
        <v>914</v>
      </c>
      <c r="C24" s="47">
        <v>38516</v>
      </c>
      <c r="D24" s="47">
        <v>42273</v>
      </c>
      <c r="E24" s="47">
        <v>1192</v>
      </c>
      <c r="F24" s="47">
        <v>0</v>
      </c>
      <c r="G24" s="47">
        <v>81981</v>
      </c>
      <c r="H24" s="47">
        <v>37835</v>
      </c>
      <c r="I24" s="47">
        <v>41998</v>
      </c>
      <c r="J24" s="47">
        <v>1169</v>
      </c>
      <c r="K24" s="47">
        <v>0</v>
      </c>
      <c r="L24" s="47">
        <v>81002</v>
      </c>
      <c r="M24" s="47">
        <v>6848135</v>
      </c>
      <c r="N24" s="47">
        <v>7601638</v>
      </c>
      <c r="O24" s="47">
        <v>211589</v>
      </c>
      <c r="P24" s="47"/>
      <c r="Q24" s="47">
        <v>14661362</v>
      </c>
    </row>
    <row r="25" spans="1:17" ht="21.6" customHeight="1">
      <c r="A25" s="892" t="s">
        <v>17</v>
      </c>
      <c r="B25" s="893"/>
      <c r="C25" s="370">
        <v>645680</v>
      </c>
      <c r="D25" s="370">
        <v>1038393</v>
      </c>
      <c r="E25" s="370">
        <v>8805</v>
      </c>
      <c r="F25" s="370">
        <v>0</v>
      </c>
      <c r="G25" s="47">
        <v>1692878</v>
      </c>
      <c r="H25" s="370">
        <v>631675</v>
      </c>
      <c r="I25" s="370">
        <v>1001362</v>
      </c>
      <c r="J25" s="370">
        <v>8638</v>
      </c>
      <c r="K25" s="370">
        <v>0</v>
      </c>
      <c r="L25" s="370">
        <v>1641675</v>
      </c>
      <c r="M25" s="370">
        <v>114333175</v>
      </c>
      <c r="N25" s="370">
        <v>181246522</v>
      </c>
      <c r="O25" s="370">
        <v>1563478</v>
      </c>
      <c r="P25" s="370"/>
      <c r="Q25" s="370">
        <v>297143175</v>
      </c>
    </row>
    <row r="26" spans="1:17">
      <c r="A26" s="68"/>
      <c r="B26" s="20"/>
      <c r="C26" s="20"/>
      <c r="D26" s="20"/>
      <c r="E26" s="20"/>
      <c r="F26" s="20"/>
      <c r="G26" s="20"/>
      <c r="H26" s="20"/>
      <c r="I26" s="20"/>
      <c r="J26" s="20"/>
      <c r="K26" s="20"/>
      <c r="L26" s="20"/>
      <c r="M26" s="20"/>
      <c r="N26" s="20"/>
      <c r="O26" s="20"/>
      <c r="P26" s="20"/>
      <c r="Q26" s="20"/>
    </row>
    <row r="27" spans="1:17" ht="15">
      <c r="A27" s="10" t="s">
        <v>8</v>
      </c>
      <c r="B27"/>
      <c r="C27" s="368"/>
      <c r="D27" s="368"/>
      <c r="E27" s="368"/>
      <c r="H27"/>
      <c r="I27"/>
      <c r="J27"/>
    </row>
    <row r="28" spans="1:17">
      <c r="A28" t="s">
        <v>9</v>
      </c>
      <c r="B28"/>
      <c r="C28"/>
      <c r="D28"/>
    </row>
    <row r="29" spans="1:17">
      <c r="A29" t="s">
        <v>10</v>
      </c>
      <c r="B29"/>
      <c r="C29"/>
      <c r="D29"/>
      <c r="I29" s="11"/>
      <c r="J29" s="11"/>
      <c r="K29" s="11"/>
      <c r="L29" s="11"/>
    </row>
    <row r="30" spans="1:17" customFormat="1">
      <c r="A30" s="621" t="s">
        <v>430</v>
      </c>
      <c r="J30" s="11"/>
      <c r="K30" s="11"/>
      <c r="L30" s="11"/>
    </row>
    <row r="31" spans="1:17" customFormat="1">
      <c r="C31" s="621" t="s">
        <v>431</v>
      </c>
      <c r="E31" s="12"/>
      <c r="F31" s="12"/>
      <c r="G31" s="12"/>
      <c r="H31" s="12"/>
      <c r="I31" s="12"/>
      <c r="J31" s="12"/>
      <c r="K31" s="12"/>
      <c r="L31" s="12"/>
      <c r="M31" s="12"/>
    </row>
    <row r="32" spans="1:17" customFormat="1">
      <c r="C32" s="631"/>
      <c r="E32" s="12"/>
      <c r="F32" s="12"/>
      <c r="G32" s="12"/>
      <c r="H32" s="12"/>
      <c r="I32" s="12"/>
      <c r="J32" s="12"/>
      <c r="K32" s="12"/>
      <c r="L32" s="12"/>
      <c r="M32" s="12"/>
    </row>
    <row r="33" spans="1:21">
      <c r="A33" s="14" t="s">
        <v>1054</v>
      </c>
      <c r="B33" s="14"/>
      <c r="C33" s="14"/>
      <c r="D33" s="14"/>
      <c r="E33" s="14"/>
      <c r="F33" s="14"/>
      <c r="G33" s="14"/>
      <c r="I33" s="14"/>
      <c r="N33" s="753" t="s">
        <v>1056</v>
      </c>
      <c r="O33" s="753"/>
      <c r="P33" s="753"/>
      <c r="Q33" s="617"/>
    </row>
    <row r="34" spans="1:21" ht="12.75" customHeight="1">
      <c r="B34" s="616"/>
      <c r="C34" s="616"/>
      <c r="D34" s="616"/>
      <c r="E34" s="616"/>
      <c r="F34" s="616"/>
      <c r="G34" s="616"/>
      <c r="H34" s="616"/>
      <c r="I34" s="616"/>
      <c r="J34" s="616"/>
      <c r="K34" s="616"/>
      <c r="L34" s="616"/>
      <c r="M34" s="616"/>
      <c r="N34" s="753" t="s">
        <v>13</v>
      </c>
      <c r="O34" s="753"/>
      <c r="P34" s="753"/>
      <c r="Q34" s="616"/>
    </row>
    <row r="35" spans="1:21" ht="13.15" customHeight="1">
      <c r="A35" s="611" t="s">
        <v>91</v>
      </c>
      <c r="B35" s="611"/>
      <c r="C35" s="611"/>
      <c r="D35" s="611"/>
      <c r="E35" s="611"/>
      <c r="F35" s="611"/>
      <c r="G35" s="611"/>
      <c r="H35" s="611"/>
      <c r="I35" s="611"/>
      <c r="J35" s="611"/>
      <c r="K35" s="611"/>
      <c r="L35" s="611"/>
      <c r="M35" s="611"/>
      <c r="N35" s="753" t="s">
        <v>1028</v>
      </c>
      <c r="O35" s="753"/>
      <c r="P35" s="753"/>
      <c r="Q35" s="611"/>
      <c r="R35" s="611"/>
    </row>
    <row r="36" spans="1:21">
      <c r="A36" s="14"/>
      <c r="B36" s="14"/>
      <c r="C36" s="14"/>
      <c r="D36" s="14"/>
      <c r="E36" s="14"/>
      <c r="F36" s="14"/>
      <c r="N36" s="610" t="s">
        <v>83</v>
      </c>
      <c r="O36" s="625"/>
      <c r="P36" s="625"/>
      <c r="Q36" s="610"/>
    </row>
    <row r="37" spans="1:21">
      <c r="A37" s="620"/>
      <c r="B37" s="620"/>
      <c r="C37" s="620"/>
      <c r="D37" s="620"/>
      <c r="E37" s="620"/>
      <c r="F37" s="620"/>
      <c r="G37" s="620"/>
      <c r="H37" s="620"/>
      <c r="I37" s="620"/>
      <c r="J37" s="620"/>
      <c r="K37" s="620"/>
      <c r="L37" s="620"/>
    </row>
    <row r="41" spans="1:21" ht="14.25">
      <c r="I41" s="50"/>
      <c r="J41" s="50"/>
      <c r="K41" s="20"/>
      <c r="L41" s="20"/>
      <c r="M41" s="369"/>
      <c r="N41" s="20"/>
      <c r="O41" s="20"/>
      <c r="P41" s="20"/>
      <c r="Q41" s="50"/>
      <c r="R41" s="20"/>
      <c r="S41" s="20"/>
      <c r="T41" s="20"/>
      <c r="U41" s="20"/>
    </row>
    <row r="42" spans="1:21" ht="14.25">
      <c r="I42" s="50"/>
      <c r="J42" s="50"/>
      <c r="K42" s="20"/>
      <c r="L42" s="20"/>
      <c r="M42" s="369"/>
      <c r="N42" s="20"/>
      <c r="O42" s="20"/>
      <c r="P42" s="20"/>
      <c r="Q42" s="50"/>
      <c r="R42" s="20"/>
      <c r="S42" s="20"/>
      <c r="T42" s="20"/>
      <c r="U42" s="20"/>
    </row>
    <row r="43" spans="1:21" ht="14.25">
      <c r="C43" s="50"/>
      <c r="D43" s="50"/>
      <c r="E43" s="50"/>
      <c r="F43" s="50"/>
      <c r="G43" s="50"/>
      <c r="H43" s="20"/>
      <c r="I43" s="50"/>
      <c r="J43" s="50"/>
      <c r="K43" s="20"/>
      <c r="L43" s="20"/>
      <c r="M43" s="50"/>
      <c r="N43" s="20"/>
      <c r="O43" s="20"/>
      <c r="P43" s="20"/>
      <c r="Q43" s="50"/>
      <c r="R43" s="20"/>
      <c r="S43" s="20"/>
      <c r="T43" s="20"/>
      <c r="U43" s="20"/>
    </row>
    <row r="44" spans="1:21" ht="14.25">
      <c r="C44" s="50"/>
      <c r="D44" s="50"/>
      <c r="E44" s="50"/>
      <c r="F44" s="50"/>
      <c r="G44" s="50"/>
      <c r="H44" s="20"/>
      <c r="I44" s="50"/>
      <c r="J44" s="50"/>
      <c r="K44" s="20"/>
      <c r="L44" s="20"/>
      <c r="M44" s="50"/>
      <c r="N44" s="20"/>
      <c r="O44" s="20"/>
      <c r="P44" s="20"/>
      <c r="Q44" s="50"/>
      <c r="R44" s="20"/>
      <c r="S44" s="20"/>
      <c r="T44" s="20"/>
      <c r="U44" s="20"/>
    </row>
    <row r="45" spans="1:21" ht="14.25">
      <c r="C45" s="50"/>
      <c r="D45" s="50"/>
      <c r="E45" s="50"/>
      <c r="F45" s="50"/>
      <c r="G45" s="50"/>
      <c r="H45" s="20"/>
      <c r="I45" s="50"/>
      <c r="J45" s="50"/>
      <c r="K45" s="20"/>
      <c r="L45" s="20"/>
      <c r="M45" s="50"/>
      <c r="N45" s="20"/>
      <c r="O45" s="20"/>
      <c r="P45" s="20"/>
      <c r="Q45" s="50"/>
      <c r="R45" s="20"/>
      <c r="S45" s="20"/>
      <c r="T45" s="20"/>
      <c r="U45" s="20"/>
    </row>
    <row r="46" spans="1:21" ht="15" customHeight="1">
      <c r="C46" s="50"/>
      <c r="D46" s="50"/>
      <c r="E46" s="50"/>
      <c r="F46" s="50"/>
      <c r="G46" s="50"/>
      <c r="H46" s="20"/>
      <c r="I46" s="50"/>
      <c r="J46" s="50"/>
      <c r="K46" s="20"/>
      <c r="L46" s="20"/>
      <c r="M46" s="50"/>
      <c r="N46" s="20"/>
      <c r="O46" s="20"/>
      <c r="P46" s="20"/>
      <c r="Q46" s="50"/>
      <c r="R46" s="20"/>
      <c r="S46" s="20"/>
      <c r="T46" s="20"/>
      <c r="U46" s="20"/>
    </row>
    <row r="47" spans="1:21" ht="15" customHeight="1">
      <c r="C47" s="50"/>
      <c r="D47" s="50"/>
      <c r="E47" s="50"/>
      <c r="F47" s="50"/>
      <c r="G47" s="50"/>
      <c r="H47" s="20"/>
      <c r="I47" s="50"/>
      <c r="J47" s="50"/>
      <c r="K47" s="20"/>
      <c r="L47" s="20"/>
      <c r="M47" s="50"/>
      <c r="N47" s="20"/>
      <c r="O47" s="20"/>
      <c r="P47" s="20"/>
      <c r="Q47" s="50"/>
      <c r="R47" s="20"/>
      <c r="S47" s="20"/>
      <c r="T47" s="20"/>
      <c r="U47" s="20"/>
    </row>
    <row r="48" spans="1:21" ht="15" customHeight="1">
      <c r="C48" s="50"/>
      <c r="D48" s="50"/>
      <c r="E48" s="50"/>
      <c r="F48" s="50"/>
      <c r="G48" s="50"/>
      <c r="H48" s="20"/>
      <c r="I48" s="50"/>
      <c r="J48" s="50"/>
      <c r="K48" s="20"/>
      <c r="L48" s="20"/>
      <c r="M48" s="50"/>
      <c r="N48" s="20"/>
      <c r="O48" s="20"/>
      <c r="P48" s="20"/>
      <c r="Q48" s="50"/>
      <c r="R48" s="20"/>
      <c r="S48" s="20"/>
      <c r="T48" s="20"/>
      <c r="U48" s="20"/>
    </row>
    <row r="49" spans="2:21" ht="15" customHeight="1">
      <c r="C49" s="50"/>
      <c r="D49" s="50"/>
      <c r="E49" s="50"/>
      <c r="F49" s="50"/>
      <c r="G49" s="50"/>
      <c r="H49" s="20"/>
      <c r="I49" s="50"/>
      <c r="J49" s="50"/>
      <c r="K49" s="20"/>
      <c r="L49" s="20"/>
      <c r="M49" s="50"/>
      <c r="N49" s="20"/>
      <c r="O49" s="20"/>
      <c r="P49" s="20"/>
      <c r="Q49" s="50"/>
      <c r="R49" s="20"/>
      <c r="S49" s="20"/>
      <c r="T49" s="20"/>
      <c r="U49" s="20"/>
    </row>
    <row r="50" spans="2:21" ht="15" customHeight="1">
      <c r="C50" s="50"/>
      <c r="D50" s="50"/>
      <c r="E50" s="50"/>
      <c r="F50" s="50"/>
      <c r="G50" s="50"/>
      <c r="H50" s="20"/>
      <c r="I50" s="50"/>
      <c r="J50" s="50"/>
      <c r="K50" s="20"/>
      <c r="L50" s="20"/>
      <c r="M50" s="50"/>
      <c r="N50" s="20"/>
      <c r="O50" s="20"/>
      <c r="P50" s="20"/>
      <c r="Q50" s="50"/>
      <c r="R50" s="20"/>
      <c r="S50" s="20"/>
      <c r="T50" s="20"/>
      <c r="U50" s="20"/>
    </row>
    <row r="51" spans="2:21" ht="15">
      <c r="B51" s="372"/>
      <c r="C51" s="50"/>
      <c r="D51" s="50"/>
      <c r="E51" s="50"/>
      <c r="F51" s="50"/>
      <c r="G51" s="50"/>
      <c r="H51" s="20"/>
      <c r="I51" s="50"/>
      <c r="J51" s="50"/>
      <c r="K51" s="20"/>
      <c r="L51" s="20"/>
      <c r="M51" s="50"/>
      <c r="N51" s="20"/>
      <c r="O51" s="20"/>
      <c r="P51" s="20"/>
      <c r="Q51" s="50"/>
      <c r="R51" s="20"/>
      <c r="S51" s="20"/>
      <c r="T51" s="20"/>
      <c r="U51" s="20"/>
    </row>
    <row r="52" spans="2:21" ht="15">
      <c r="B52" s="372"/>
      <c r="C52" s="50"/>
      <c r="D52" s="50"/>
      <c r="E52" s="50"/>
      <c r="F52" s="50"/>
      <c r="G52" s="50"/>
      <c r="H52" s="20"/>
      <c r="I52" s="50"/>
      <c r="J52" s="50"/>
      <c r="K52" s="20"/>
      <c r="L52" s="20"/>
      <c r="M52" s="50"/>
      <c r="N52" s="20"/>
      <c r="O52" s="20"/>
      <c r="P52" s="20"/>
      <c r="Q52" s="50"/>
      <c r="R52" s="20"/>
      <c r="S52" s="20"/>
      <c r="T52" s="20"/>
      <c r="U52" s="20"/>
    </row>
    <row r="53" spans="2:21" ht="15">
      <c r="B53" s="372"/>
      <c r="C53" s="50"/>
      <c r="D53" s="50"/>
      <c r="E53" s="50"/>
      <c r="F53" s="50"/>
      <c r="G53" s="50"/>
      <c r="H53" s="20"/>
      <c r="I53" s="50"/>
      <c r="J53" s="50"/>
      <c r="K53" s="20"/>
      <c r="L53" s="20"/>
      <c r="M53" s="50"/>
      <c r="N53" s="20"/>
      <c r="O53" s="20"/>
      <c r="P53" s="20"/>
      <c r="Q53" s="50"/>
      <c r="R53" s="20"/>
      <c r="S53" s="20"/>
      <c r="T53" s="20"/>
      <c r="U53" s="20"/>
    </row>
    <row r="54" spans="2:21" ht="15">
      <c r="B54" s="372"/>
      <c r="C54" s="50"/>
      <c r="D54" s="50"/>
      <c r="E54" s="50"/>
      <c r="F54" s="50"/>
      <c r="G54" s="50"/>
      <c r="H54" s="20"/>
      <c r="I54" s="50"/>
      <c r="J54" s="50"/>
      <c r="K54" s="20"/>
      <c r="L54" s="20"/>
      <c r="M54" s="50"/>
      <c r="N54" s="20"/>
      <c r="O54" s="20"/>
      <c r="P54" s="20"/>
      <c r="Q54" s="50"/>
      <c r="R54" s="20"/>
      <c r="S54" s="20"/>
      <c r="T54" s="20"/>
      <c r="U54" s="20"/>
    </row>
    <row r="55" spans="2:21" ht="15.6" customHeight="1">
      <c r="B55" s="372"/>
      <c r="C55" s="50"/>
      <c r="D55" s="50"/>
      <c r="E55" s="50"/>
      <c r="F55" s="50"/>
      <c r="G55" s="50"/>
      <c r="H55" s="20"/>
      <c r="I55" s="50"/>
      <c r="J55" s="113"/>
      <c r="K55" s="50"/>
      <c r="L55" s="50"/>
      <c r="M55" s="50"/>
      <c r="N55" s="20"/>
      <c r="O55" s="371"/>
      <c r="P55" s="371"/>
      <c r="Q55" s="375"/>
      <c r="R55" s="658"/>
      <c r="S55" s="658"/>
      <c r="T55" s="20"/>
      <c r="U55" s="20"/>
    </row>
    <row r="56" spans="2:21" ht="15">
      <c r="B56" s="372"/>
      <c r="C56" s="50"/>
      <c r="D56" s="50"/>
      <c r="E56" s="50"/>
      <c r="F56" s="50"/>
      <c r="G56" s="50"/>
      <c r="H56" s="20"/>
      <c r="I56" s="50"/>
      <c r="J56" s="50"/>
      <c r="K56" s="50"/>
      <c r="L56" s="50"/>
      <c r="M56" s="50"/>
      <c r="N56" s="20"/>
      <c r="O56" s="371"/>
      <c r="P56" s="371"/>
      <c r="Q56" s="371"/>
      <c r="R56" s="20"/>
      <c r="S56" s="20"/>
      <c r="T56" s="20"/>
      <c r="U56" s="20"/>
    </row>
    <row r="57" spans="2:21" ht="15.75">
      <c r="B57" s="372"/>
      <c r="C57" s="375"/>
      <c r="D57" s="375"/>
      <c r="E57" s="375"/>
      <c r="F57" s="375"/>
      <c r="G57" s="50"/>
      <c r="H57" s="20"/>
      <c r="I57" s="20"/>
      <c r="J57" s="20"/>
      <c r="K57" s="20"/>
      <c r="L57" s="20"/>
      <c r="M57" s="20"/>
      <c r="N57" s="371"/>
      <c r="O57" s="371"/>
      <c r="P57" s="371"/>
      <c r="Q57" s="371"/>
      <c r="R57" s="20"/>
      <c r="S57" s="20"/>
      <c r="T57" s="20"/>
      <c r="U57" s="20"/>
    </row>
    <row r="58" spans="2:21" ht="15">
      <c r="B58" s="372"/>
      <c r="C58" s="372"/>
      <c r="D58" s="372"/>
      <c r="E58" s="20"/>
      <c r="F58" s="12"/>
      <c r="G58" s="20"/>
      <c r="H58" s="20"/>
      <c r="I58" s="20"/>
      <c r="J58" s="371"/>
      <c r="K58" s="371"/>
      <c r="L58" s="371"/>
      <c r="M58" s="371"/>
      <c r="N58" s="371"/>
      <c r="O58" s="371"/>
      <c r="P58" s="371"/>
      <c r="Q58" s="371"/>
    </row>
    <row r="59" spans="2:21" ht="15">
      <c r="B59" s="372"/>
      <c r="C59" s="372"/>
      <c r="D59" s="372"/>
      <c r="E59" s="20"/>
      <c r="F59" s="12"/>
      <c r="G59" s="20"/>
      <c r="H59" s="20"/>
      <c r="I59" s="12"/>
      <c r="J59" s="12"/>
      <c r="K59" s="12"/>
      <c r="L59" s="20"/>
      <c r="M59" s="20"/>
      <c r="N59" s="371"/>
      <c r="O59" s="371"/>
      <c r="P59" s="371"/>
      <c r="Q59" s="371"/>
    </row>
    <row r="60" spans="2:21" ht="15.75">
      <c r="B60" s="372"/>
      <c r="C60" s="372"/>
      <c r="D60" s="372"/>
      <c r="E60" s="20"/>
      <c r="F60" s="373"/>
      <c r="G60" s="20"/>
      <c r="H60" s="20"/>
      <c r="I60" s="20"/>
      <c r="J60" s="371"/>
      <c r="K60" s="371"/>
      <c r="L60" s="371"/>
      <c r="M60" s="371"/>
      <c r="N60" s="371"/>
      <c r="O60" s="371"/>
      <c r="P60" s="371"/>
      <c r="Q60" s="371"/>
    </row>
    <row r="61" spans="2:21" ht="15.75">
      <c r="B61" s="372"/>
      <c r="C61" s="372"/>
      <c r="D61" s="372"/>
      <c r="E61" s="20"/>
      <c r="F61" s="12"/>
      <c r="G61" s="20"/>
      <c r="H61" s="20"/>
      <c r="I61" s="375"/>
      <c r="J61" s="375"/>
      <c r="K61" s="375"/>
      <c r="L61" s="375"/>
      <c r="M61" s="50"/>
      <c r="N61" s="20"/>
      <c r="O61" s="20"/>
      <c r="P61" s="20"/>
      <c r="Q61" s="20"/>
    </row>
    <row r="62" spans="2:21" ht="15">
      <c r="B62" s="372"/>
      <c r="C62" s="372"/>
      <c r="D62" s="372"/>
      <c r="E62" s="20"/>
      <c r="F62" s="12"/>
      <c r="G62" s="20"/>
      <c r="H62" s="20"/>
      <c r="I62" s="20"/>
      <c r="J62" s="20"/>
      <c r="K62" s="20"/>
      <c r="L62" s="20"/>
      <c r="M62" s="20"/>
      <c r="N62" s="20"/>
      <c r="O62" s="20"/>
      <c r="P62" s="20"/>
      <c r="Q62" s="20"/>
    </row>
    <row r="63" spans="2:21" ht="15">
      <c r="B63" s="372"/>
      <c r="C63" s="372"/>
      <c r="D63" s="372"/>
      <c r="E63" s="20"/>
      <c r="F63" s="12"/>
      <c r="G63" s="20"/>
      <c r="H63" s="20"/>
      <c r="I63" s="20"/>
      <c r="J63" s="20"/>
      <c r="K63" s="20"/>
      <c r="L63" s="20"/>
      <c r="M63" s="20"/>
      <c r="N63" s="20"/>
      <c r="O63" s="20"/>
      <c r="P63" s="20"/>
      <c r="Q63" s="20"/>
    </row>
    <row r="64" spans="2:21" ht="15">
      <c r="B64" s="372"/>
      <c r="C64" s="372"/>
      <c r="D64" s="372"/>
      <c r="E64" s="20"/>
      <c r="F64" s="12"/>
      <c r="G64" s="20"/>
      <c r="H64" s="20"/>
      <c r="I64" s="20"/>
      <c r="J64" s="20"/>
      <c r="K64" s="20"/>
      <c r="L64" s="20"/>
      <c r="M64" s="20"/>
      <c r="N64" s="20"/>
      <c r="O64" s="20"/>
      <c r="P64" s="20"/>
      <c r="Q64" s="20"/>
    </row>
    <row r="65" spans="2:20" ht="15.75">
      <c r="B65" s="113"/>
      <c r="C65" s="113"/>
      <c r="D65" s="113"/>
      <c r="E65" s="113"/>
      <c r="F65" s="20"/>
      <c r="G65" s="20"/>
      <c r="H65" s="20"/>
      <c r="I65" s="20"/>
      <c r="J65" s="20"/>
      <c r="K65" s="372"/>
      <c r="L65" s="20"/>
      <c r="M65" s="20"/>
      <c r="N65" s="20"/>
      <c r="O65" s="20"/>
      <c r="P65" s="20"/>
      <c r="Q65" s="20"/>
    </row>
    <row r="66" spans="2:20" ht="15">
      <c r="B66" s="20"/>
      <c r="C66" s="20"/>
      <c r="D66" s="20"/>
      <c r="E66" s="20"/>
      <c r="F66" s="20"/>
      <c r="G66" s="20"/>
      <c r="H66" s="20"/>
      <c r="I66" s="20"/>
      <c r="J66" s="20"/>
      <c r="K66" s="372"/>
      <c r="L66" s="20"/>
      <c r="M66" s="20"/>
      <c r="N66" s="20"/>
      <c r="O66" s="20"/>
      <c r="P66" s="20"/>
      <c r="Q66" s="20"/>
    </row>
    <row r="67" spans="2:20" ht="15">
      <c r="B67" s="20"/>
      <c r="C67" s="20"/>
      <c r="D67" s="20"/>
      <c r="E67" s="20"/>
      <c r="F67" s="20"/>
      <c r="G67" s="20"/>
      <c r="H67" s="20"/>
      <c r="I67" s="20"/>
      <c r="J67" s="20"/>
      <c r="K67" s="372"/>
      <c r="L67" s="20"/>
      <c r="M67" s="20"/>
      <c r="N67" s="20"/>
      <c r="O67" s="20"/>
      <c r="P67" s="20"/>
      <c r="Q67" s="20"/>
    </row>
    <row r="68" spans="2:20" ht="15">
      <c r="B68" s="20"/>
      <c r="C68" s="20"/>
      <c r="D68" s="20"/>
      <c r="E68" s="20"/>
      <c r="F68" s="20"/>
      <c r="G68" s="20"/>
      <c r="H68" s="20"/>
      <c r="I68" s="20"/>
      <c r="J68" s="369"/>
      <c r="K68" s="372"/>
      <c r="L68" s="20"/>
      <c r="M68" s="20"/>
      <c r="N68" s="20"/>
      <c r="O68" s="20"/>
      <c r="P68" s="20"/>
      <c r="Q68" s="20"/>
    </row>
    <row r="69" spans="2:20" ht="15">
      <c r="B69" s="20"/>
      <c r="C69" s="20"/>
      <c r="D69" s="20"/>
      <c r="E69" s="20"/>
      <c r="F69" s="20"/>
      <c r="G69" s="20"/>
      <c r="H69" s="20"/>
      <c r="I69" s="20"/>
      <c r="J69" s="369"/>
      <c r="K69" s="372"/>
      <c r="L69" s="20"/>
      <c r="M69" s="20"/>
      <c r="N69" s="20"/>
      <c r="O69" s="20"/>
      <c r="P69" s="20"/>
      <c r="Q69" s="20"/>
    </row>
    <row r="70" spans="2:20" ht="15">
      <c r="B70" s="372"/>
      <c r="C70" s="20"/>
      <c r="D70" s="372"/>
      <c r="E70" s="20"/>
      <c r="F70" s="20"/>
      <c r="G70" s="20"/>
      <c r="H70" s="20"/>
      <c r="I70" s="20"/>
      <c r="J70" s="369"/>
      <c r="K70" s="372"/>
      <c r="L70" s="20"/>
      <c r="M70" s="20"/>
      <c r="N70" s="20"/>
      <c r="O70" s="20"/>
      <c r="P70" s="20"/>
      <c r="Q70" s="20"/>
    </row>
    <row r="71" spans="2:20" ht="15">
      <c r="B71" s="372"/>
      <c r="C71" s="20"/>
      <c r="D71" s="372"/>
      <c r="E71" s="20"/>
      <c r="F71" s="20"/>
      <c r="G71" s="20"/>
      <c r="H71" s="20"/>
      <c r="I71" s="20"/>
      <c r="J71" s="369"/>
      <c r="K71" s="372"/>
      <c r="L71" s="20"/>
      <c r="M71" s="20"/>
      <c r="N71" s="20"/>
    </row>
    <row r="72" spans="2:20" ht="15">
      <c r="B72" s="372"/>
      <c r="C72" s="20"/>
      <c r="D72" s="372"/>
      <c r="E72" s="20"/>
      <c r="F72" s="20"/>
      <c r="G72" s="20"/>
      <c r="H72" s="20"/>
      <c r="I72" s="20"/>
      <c r="J72" s="369"/>
      <c r="K72" s="372"/>
      <c r="L72" s="20"/>
      <c r="M72" s="20"/>
      <c r="N72" s="20"/>
    </row>
    <row r="73" spans="2:20" ht="15.75">
      <c r="B73" s="372"/>
      <c r="C73" s="50"/>
      <c r="D73" s="50"/>
      <c r="E73" s="50"/>
      <c r="F73" s="50"/>
      <c r="G73" s="50"/>
      <c r="H73" s="20"/>
      <c r="I73" s="50"/>
      <c r="J73" s="50"/>
      <c r="K73" s="50"/>
      <c r="L73" s="50"/>
      <c r="M73" s="50"/>
      <c r="N73" s="376"/>
      <c r="O73" s="20"/>
      <c r="P73" s="374"/>
      <c r="Q73" s="20"/>
      <c r="R73" s="20"/>
      <c r="S73" s="20"/>
      <c r="T73" s="20"/>
    </row>
    <row r="74" spans="2:20" ht="15.75">
      <c r="B74" s="372"/>
      <c r="C74" s="50"/>
      <c r="D74" s="50"/>
      <c r="E74" s="50"/>
      <c r="F74" s="50"/>
      <c r="G74" s="50"/>
      <c r="H74" s="20"/>
      <c r="I74" s="50"/>
      <c r="J74" s="50"/>
      <c r="K74" s="50"/>
      <c r="L74" s="50"/>
      <c r="M74" s="50"/>
      <c r="N74" s="376"/>
      <c r="O74" s="20"/>
      <c r="P74" s="374"/>
      <c r="Q74" s="20"/>
      <c r="R74" s="20"/>
      <c r="S74" s="20"/>
      <c r="T74" s="20"/>
    </row>
    <row r="75" spans="2:20" ht="15.75">
      <c r="B75" s="372"/>
      <c r="C75" s="50"/>
      <c r="D75" s="50"/>
      <c r="E75" s="50"/>
      <c r="F75" s="50"/>
      <c r="G75" s="50"/>
      <c r="H75" s="20"/>
      <c r="I75" s="50"/>
      <c r="J75" s="50"/>
      <c r="K75" s="50"/>
      <c r="L75" s="50"/>
      <c r="M75" s="50"/>
      <c r="N75" s="376"/>
      <c r="O75" s="20"/>
      <c r="P75" s="374"/>
      <c r="Q75" s="20"/>
      <c r="R75" s="20"/>
      <c r="S75" s="20"/>
      <c r="T75" s="20"/>
    </row>
    <row r="76" spans="2:20" ht="15.75">
      <c r="B76" s="372"/>
      <c r="C76" s="50"/>
      <c r="D76" s="50"/>
      <c r="E76" s="50"/>
      <c r="F76" s="50"/>
      <c r="G76" s="50"/>
      <c r="H76" s="20"/>
      <c r="I76" s="50"/>
      <c r="J76" s="50"/>
      <c r="K76" s="50"/>
      <c r="L76" s="50"/>
      <c r="M76" s="50"/>
      <c r="N76" s="376"/>
      <c r="O76" s="20"/>
      <c r="P76" s="374"/>
      <c r="Q76" s="20"/>
      <c r="R76" s="20"/>
      <c r="S76" s="20"/>
      <c r="T76" s="20"/>
    </row>
    <row r="77" spans="2:20" ht="15.75">
      <c r="B77" s="372"/>
      <c r="C77" s="50"/>
      <c r="D77" s="50"/>
      <c r="E77" s="50"/>
      <c r="F77" s="50"/>
      <c r="G77" s="50"/>
      <c r="H77" s="20"/>
      <c r="I77" s="50"/>
      <c r="J77" s="50"/>
      <c r="K77" s="50"/>
      <c r="L77" s="50"/>
      <c r="M77" s="50"/>
      <c r="N77" s="376"/>
      <c r="O77" s="20"/>
      <c r="P77" s="374"/>
      <c r="Q77" s="20"/>
      <c r="R77" s="20"/>
      <c r="S77" s="20"/>
      <c r="T77" s="20"/>
    </row>
    <row r="78" spans="2:20" ht="15.75">
      <c r="B78" s="372"/>
      <c r="C78" s="50"/>
      <c r="D78" s="50"/>
      <c r="E78" s="50"/>
      <c r="F78" s="50"/>
      <c r="G78" s="50"/>
      <c r="H78" s="20"/>
      <c r="I78" s="50"/>
      <c r="J78" s="50"/>
      <c r="K78" s="50"/>
      <c r="L78" s="50"/>
      <c r="M78" s="50"/>
      <c r="N78" s="376"/>
      <c r="O78" s="20"/>
      <c r="P78" s="374"/>
      <c r="Q78" s="20"/>
      <c r="R78" s="20"/>
      <c r="S78" s="20"/>
      <c r="T78" s="20"/>
    </row>
    <row r="79" spans="2:20" ht="15.75">
      <c r="B79" s="372"/>
      <c r="C79" s="50"/>
      <c r="D79" s="50"/>
      <c r="E79" s="50"/>
      <c r="F79" s="50"/>
      <c r="G79" s="50"/>
      <c r="H79" s="20"/>
      <c r="I79" s="50"/>
      <c r="J79" s="50"/>
      <c r="K79" s="50"/>
      <c r="L79" s="50"/>
      <c r="M79" s="50"/>
      <c r="N79" s="376"/>
      <c r="O79" s="20"/>
      <c r="P79" s="374"/>
      <c r="Q79" s="20"/>
      <c r="R79" s="20"/>
      <c r="S79" s="20"/>
      <c r="T79" s="20"/>
    </row>
    <row r="80" spans="2:20" ht="15.75">
      <c r="B80" s="372"/>
      <c r="C80" s="50"/>
      <c r="D80" s="50"/>
      <c r="E80" s="50"/>
      <c r="F80" s="50"/>
      <c r="G80" s="50"/>
      <c r="H80" s="20"/>
      <c r="I80" s="50"/>
      <c r="J80" s="50"/>
      <c r="K80" s="50"/>
      <c r="L80" s="50"/>
      <c r="M80" s="50"/>
      <c r="N80" s="376"/>
      <c r="O80" s="20"/>
      <c r="P80" s="374"/>
      <c r="Q80" s="20"/>
      <c r="R80" s="20"/>
      <c r="S80" s="20"/>
      <c r="T80" s="20"/>
    </row>
    <row r="81" spans="2:20" ht="15.75">
      <c r="B81" s="372"/>
      <c r="C81" s="50"/>
      <c r="D81" s="50"/>
      <c r="E81" s="50"/>
      <c r="F81" s="50"/>
      <c r="G81" s="50"/>
      <c r="H81" s="20"/>
      <c r="I81" s="50"/>
      <c r="J81" s="50"/>
      <c r="K81" s="50"/>
      <c r="L81" s="50"/>
      <c r="M81" s="50"/>
      <c r="N81" s="376"/>
      <c r="O81" s="20"/>
      <c r="P81" s="374"/>
      <c r="Q81" s="20"/>
      <c r="R81" s="20"/>
      <c r="S81" s="20"/>
      <c r="T81" s="20"/>
    </row>
    <row r="82" spans="2:20" ht="15.75">
      <c r="B82" s="372"/>
      <c r="C82" s="50"/>
      <c r="D82" s="50"/>
      <c r="E82" s="50"/>
      <c r="F82" s="50"/>
      <c r="G82" s="50"/>
      <c r="H82" s="20"/>
      <c r="I82" s="50"/>
      <c r="J82" s="50"/>
      <c r="K82" s="50"/>
      <c r="L82" s="50"/>
      <c r="M82" s="50"/>
      <c r="N82" s="376"/>
      <c r="O82" s="20"/>
      <c r="P82" s="374"/>
      <c r="Q82" s="20"/>
      <c r="R82" s="20"/>
      <c r="S82" s="20"/>
      <c r="T82" s="20"/>
    </row>
    <row r="83" spans="2:20" ht="15.75">
      <c r="B83" s="372"/>
      <c r="C83" s="50"/>
      <c r="D83" s="50"/>
      <c r="E83" s="50"/>
      <c r="F83" s="50"/>
      <c r="G83" s="50"/>
      <c r="H83" s="20"/>
      <c r="I83" s="50"/>
      <c r="J83" s="50"/>
      <c r="K83" s="50"/>
      <c r="L83" s="50"/>
      <c r="M83" s="50"/>
      <c r="N83" s="376"/>
      <c r="O83" s="20"/>
      <c r="P83" s="374"/>
      <c r="Q83" s="20"/>
      <c r="R83" s="20"/>
      <c r="S83" s="20"/>
      <c r="T83" s="20"/>
    </row>
    <row r="84" spans="2:20" ht="15.75">
      <c r="B84" s="372"/>
      <c r="C84" s="50"/>
      <c r="D84" s="50"/>
      <c r="E84" s="50"/>
      <c r="F84" s="50"/>
      <c r="G84" s="50"/>
      <c r="H84" s="20"/>
      <c r="I84" s="50"/>
      <c r="J84" s="50"/>
      <c r="K84" s="50"/>
      <c r="L84" s="50"/>
      <c r="M84" s="50"/>
      <c r="N84" s="376"/>
      <c r="O84" s="20"/>
      <c r="P84" s="374"/>
      <c r="Q84" s="20"/>
      <c r="R84" s="20"/>
      <c r="S84" s="20"/>
      <c r="T84" s="20"/>
    </row>
    <row r="85" spans="2:20" ht="15.75">
      <c r="B85" s="372"/>
      <c r="C85" s="50"/>
      <c r="D85" s="50"/>
      <c r="E85" s="50"/>
      <c r="F85" s="50"/>
      <c r="G85" s="50"/>
      <c r="H85" s="20"/>
      <c r="I85" s="50"/>
      <c r="J85" s="50"/>
      <c r="K85" s="50"/>
      <c r="L85" s="50"/>
      <c r="M85" s="50"/>
      <c r="N85" s="376"/>
      <c r="O85" s="20"/>
      <c r="P85" s="374"/>
      <c r="Q85" s="20"/>
      <c r="R85" s="20"/>
      <c r="S85" s="20"/>
      <c r="T85" s="20"/>
    </row>
    <row r="86" spans="2:20" ht="15.75">
      <c r="B86" s="372"/>
      <c r="C86" s="50"/>
      <c r="D86" s="50"/>
      <c r="E86" s="50"/>
      <c r="F86" s="50"/>
      <c r="G86" s="50"/>
      <c r="H86" s="20"/>
      <c r="I86" s="50"/>
      <c r="J86" s="50"/>
      <c r="K86" s="50"/>
      <c r="L86" s="50"/>
      <c r="M86" s="50"/>
      <c r="N86" s="376"/>
      <c r="O86" s="20"/>
      <c r="P86" s="374"/>
      <c r="Q86" s="20"/>
      <c r="R86" s="20"/>
      <c r="S86" s="20"/>
      <c r="T86" s="20"/>
    </row>
    <row r="87" spans="2:20" ht="15.75">
      <c r="B87" s="368"/>
      <c r="C87" s="375"/>
      <c r="D87" s="375"/>
      <c r="E87" s="375"/>
      <c r="F87" s="375"/>
      <c r="G87" s="50"/>
      <c r="H87" s="20"/>
      <c r="I87" s="375"/>
      <c r="J87" s="375"/>
      <c r="K87" s="375"/>
      <c r="L87" s="375"/>
      <c r="M87" s="50"/>
      <c r="N87" s="12"/>
      <c r="O87" s="20"/>
      <c r="P87" s="20"/>
      <c r="Q87" s="20"/>
      <c r="R87" s="20"/>
      <c r="S87" s="20"/>
      <c r="T87" s="20"/>
    </row>
    <row r="88" spans="2:20">
      <c r="C88" s="20"/>
      <c r="D88" s="20"/>
      <c r="E88" s="20"/>
      <c r="F88" s="20"/>
      <c r="G88" s="20"/>
      <c r="H88" s="20"/>
      <c r="I88" s="20"/>
      <c r="J88" s="20"/>
      <c r="K88" s="20"/>
      <c r="L88" s="20"/>
      <c r="M88" s="20"/>
      <c r="N88" s="20"/>
      <c r="O88" s="20"/>
      <c r="P88" s="20"/>
      <c r="Q88" s="20"/>
      <c r="R88" s="20"/>
      <c r="S88" s="20"/>
      <c r="T88" s="20"/>
    </row>
    <row r="89" spans="2:20">
      <c r="C89" s="20"/>
      <c r="D89" s="20"/>
      <c r="E89" s="20"/>
      <c r="F89" s="20"/>
      <c r="G89" s="20"/>
      <c r="H89" s="20"/>
      <c r="I89" s="12"/>
      <c r="J89" s="12"/>
      <c r="K89" s="12"/>
      <c r="L89" s="20"/>
      <c r="M89" s="20"/>
      <c r="N89" s="20"/>
      <c r="O89" s="20"/>
      <c r="P89" s="20"/>
      <c r="Q89" s="20"/>
      <c r="R89" s="20"/>
      <c r="S89" s="20"/>
      <c r="T89" s="20"/>
    </row>
    <row r="90" spans="2:20">
      <c r="C90" s="20"/>
      <c r="D90" s="20"/>
      <c r="E90" s="20"/>
      <c r="F90" s="20"/>
      <c r="G90" s="20"/>
      <c r="H90" s="20"/>
      <c r="I90" s="20"/>
      <c r="J90" s="20"/>
      <c r="K90" s="20"/>
      <c r="L90" s="20"/>
      <c r="M90" s="20"/>
      <c r="N90" s="20"/>
      <c r="O90" s="20"/>
      <c r="P90" s="20"/>
      <c r="Q90" s="20"/>
      <c r="R90" s="20"/>
      <c r="S90" s="20"/>
      <c r="T90" s="20"/>
    </row>
    <row r="91" spans="2:20" ht="14.25">
      <c r="C91" s="20"/>
      <c r="D91" s="20"/>
      <c r="E91" s="20"/>
      <c r="F91" s="20"/>
      <c r="G91" s="20"/>
      <c r="H91" s="20"/>
      <c r="I91" s="50"/>
      <c r="J91" s="50"/>
      <c r="K91" s="50"/>
      <c r="L91" s="50"/>
      <c r="M91" s="50"/>
      <c r="N91" s="20"/>
      <c r="O91" s="20"/>
      <c r="P91" s="20"/>
      <c r="Q91" s="20"/>
      <c r="R91" s="20"/>
      <c r="S91" s="20"/>
      <c r="T91" s="20"/>
    </row>
    <row r="92" spans="2:20" ht="14.25">
      <c r="C92" s="20"/>
      <c r="D92" s="20"/>
      <c r="E92" s="20"/>
      <c r="F92" s="20"/>
      <c r="G92" s="20"/>
      <c r="H92" s="20"/>
      <c r="I92" s="50"/>
      <c r="J92" s="50"/>
      <c r="K92" s="50"/>
      <c r="L92" s="50"/>
      <c r="M92" s="50"/>
      <c r="N92" s="20"/>
      <c r="O92" s="20"/>
      <c r="P92" s="20"/>
      <c r="Q92" s="20"/>
      <c r="R92" s="20"/>
      <c r="S92" s="20"/>
      <c r="T92" s="20"/>
    </row>
    <row r="93" spans="2:20" ht="14.25">
      <c r="C93" s="20"/>
      <c r="D93" s="20"/>
      <c r="E93" s="20"/>
      <c r="F93" s="20"/>
      <c r="G93" s="20"/>
      <c r="H93" s="20"/>
      <c r="I93" s="50"/>
      <c r="J93" s="50"/>
      <c r="K93" s="50"/>
      <c r="L93" s="50"/>
      <c r="M93" s="50"/>
      <c r="N93" s="20"/>
      <c r="O93" s="20"/>
      <c r="P93" s="20"/>
      <c r="Q93" s="20"/>
      <c r="R93" s="20"/>
      <c r="S93" s="20"/>
      <c r="T93" s="20"/>
    </row>
    <row r="94" spans="2:20" ht="14.25">
      <c r="C94" s="20"/>
      <c r="D94" s="20"/>
      <c r="E94" s="20"/>
      <c r="F94" s="20"/>
      <c r="G94" s="20"/>
      <c r="H94" s="20"/>
      <c r="I94" s="50"/>
      <c r="J94" s="50"/>
      <c r="K94" s="50"/>
      <c r="L94" s="50"/>
      <c r="M94" s="50"/>
      <c r="N94" s="20"/>
      <c r="O94" s="20"/>
      <c r="P94" s="20"/>
      <c r="Q94" s="20"/>
      <c r="R94" s="20"/>
      <c r="S94" s="20"/>
      <c r="T94" s="20"/>
    </row>
    <row r="95" spans="2:20" ht="14.25">
      <c r="C95" s="20"/>
      <c r="D95" s="20"/>
      <c r="E95" s="20"/>
      <c r="F95" s="20"/>
      <c r="G95" s="20"/>
      <c r="H95" s="20"/>
      <c r="I95" s="50"/>
      <c r="J95" s="50"/>
      <c r="K95" s="50"/>
      <c r="L95" s="50"/>
      <c r="M95" s="50"/>
      <c r="N95" s="20"/>
      <c r="O95" s="20"/>
      <c r="P95" s="20"/>
      <c r="Q95" s="20"/>
      <c r="R95" s="20"/>
      <c r="S95" s="20"/>
      <c r="T95" s="20"/>
    </row>
    <row r="96" spans="2:20" ht="14.25">
      <c r="C96" s="20"/>
      <c r="D96" s="20"/>
      <c r="E96" s="20"/>
      <c r="F96" s="20"/>
      <c r="G96" s="20"/>
      <c r="H96" s="20"/>
      <c r="I96" s="50"/>
      <c r="J96" s="50"/>
      <c r="K96" s="50"/>
      <c r="L96" s="50"/>
      <c r="M96" s="50"/>
      <c r="N96" s="20"/>
      <c r="O96" s="20"/>
      <c r="P96" s="20"/>
      <c r="Q96" s="20"/>
      <c r="R96" s="20"/>
      <c r="S96" s="20"/>
      <c r="T96" s="20"/>
    </row>
    <row r="97" spans="3:20" ht="14.25">
      <c r="C97" s="20"/>
      <c r="D97" s="20"/>
      <c r="E97" s="20"/>
      <c r="F97" s="20"/>
      <c r="G97" s="20"/>
      <c r="H97" s="20"/>
      <c r="I97" s="50"/>
      <c r="J97" s="50"/>
      <c r="K97" s="50"/>
      <c r="L97" s="50"/>
      <c r="M97" s="50"/>
      <c r="N97" s="20"/>
      <c r="O97" s="20"/>
      <c r="P97" s="20"/>
      <c r="Q97" s="20"/>
      <c r="R97" s="20"/>
      <c r="S97" s="20"/>
      <c r="T97" s="20"/>
    </row>
    <row r="98" spans="3:20" ht="14.25">
      <c r="C98" s="20"/>
      <c r="D98" s="20"/>
      <c r="E98" s="20"/>
      <c r="F98" s="20"/>
      <c r="G98" s="20"/>
      <c r="H98" s="20"/>
      <c r="I98" s="50"/>
      <c r="J98" s="50"/>
      <c r="K98" s="50"/>
      <c r="L98" s="50"/>
      <c r="M98" s="50"/>
      <c r="N98" s="20"/>
      <c r="O98" s="20"/>
      <c r="P98" s="20"/>
      <c r="Q98" s="20"/>
      <c r="R98" s="20"/>
      <c r="S98" s="20"/>
      <c r="T98" s="20"/>
    </row>
    <row r="99" spans="3:20" ht="14.25">
      <c r="C99" s="20"/>
      <c r="D99" s="20"/>
      <c r="E99" s="20"/>
      <c r="F99" s="20"/>
      <c r="G99" s="20"/>
      <c r="H99" s="20"/>
      <c r="I99" s="50"/>
      <c r="J99" s="50"/>
      <c r="K99" s="50"/>
      <c r="L99" s="50"/>
      <c r="M99" s="50"/>
      <c r="N99" s="20"/>
      <c r="O99" s="20"/>
      <c r="P99" s="20"/>
      <c r="Q99" s="20"/>
      <c r="R99" s="20"/>
      <c r="S99" s="20"/>
      <c r="T99" s="20"/>
    </row>
    <row r="100" spans="3:20" ht="14.25">
      <c r="C100" s="20"/>
      <c r="D100" s="20"/>
      <c r="E100" s="20"/>
      <c r="F100" s="20"/>
      <c r="G100" s="20"/>
      <c r="H100" s="20"/>
      <c r="I100" s="50"/>
      <c r="J100" s="50"/>
      <c r="K100" s="50"/>
      <c r="L100" s="50"/>
      <c r="M100" s="50"/>
      <c r="N100" s="20"/>
      <c r="O100" s="20"/>
      <c r="P100" s="20"/>
      <c r="Q100" s="20"/>
      <c r="R100" s="20"/>
      <c r="S100" s="20"/>
      <c r="T100" s="20"/>
    </row>
    <row r="101" spans="3:20" ht="14.25">
      <c r="C101" s="20"/>
      <c r="D101" s="20"/>
      <c r="E101" s="20"/>
      <c r="F101" s="20"/>
      <c r="G101" s="20"/>
      <c r="H101" s="20"/>
      <c r="I101" s="50"/>
      <c r="J101" s="50"/>
      <c r="K101" s="50"/>
      <c r="L101" s="50"/>
      <c r="M101" s="50"/>
      <c r="N101" s="20"/>
      <c r="O101" s="20"/>
      <c r="P101" s="20"/>
      <c r="Q101" s="20"/>
      <c r="R101" s="20"/>
      <c r="S101" s="20"/>
      <c r="T101" s="20"/>
    </row>
    <row r="102" spans="3:20" ht="14.25">
      <c r="C102" s="20"/>
      <c r="D102" s="20"/>
      <c r="E102" s="20"/>
      <c r="F102" s="20"/>
      <c r="G102" s="20"/>
      <c r="H102" s="20"/>
      <c r="I102" s="50"/>
      <c r="J102" s="50"/>
      <c r="K102" s="50"/>
      <c r="L102" s="50"/>
      <c r="M102" s="50"/>
      <c r="N102" s="20"/>
      <c r="O102" s="20"/>
      <c r="P102" s="20"/>
      <c r="Q102" s="20"/>
      <c r="R102" s="20"/>
      <c r="S102" s="20"/>
      <c r="T102" s="20"/>
    </row>
    <row r="103" spans="3:20" ht="14.25">
      <c r="C103" s="20"/>
      <c r="D103" s="20"/>
      <c r="E103" s="20"/>
      <c r="F103" s="20"/>
      <c r="G103" s="20"/>
      <c r="H103" s="20"/>
      <c r="I103" s="50"/>
      <c r="J103" s="50"/>
      <c r="K103" s="50"/>
      <c r="L103" s="50"/>
      <c r="M103" s="50"/>
      <c r="N103" s="20"/>
      <c r="O103" s="20"/>
      <c r="P103" s="20"/>
      <c r="Q103" s="20"/>
      <c r="R103" s="20"/>
      <c r="S103" s="20"/>
      <c r="T103" s="20"/>
    </row>
    <row r="104" spans="3:20" ht="14.25">
      <c r="C104" s="20"/>
      <c r="D104" s="20"/>
      <c r="E104" s="20"/>
      <c r="F104" s="20"/>
      <c r="G104" s="20"/>
      <c r="H104" s="20"/>
      <c r="I104" s="50"/>
      <c r="J104" s="50"/>
      <c r="K104" s="50"/>
      <c r="L104" s="50"/>
      <c r="M104" s="50"/>
      <c r="N104" s="20"/>
      <c r="O104" s="20"/>
      <c r="P104" s="20"/>
      <c r="Q104" s="20"/>
      <c r="R104" s="20"/>
      <c r="S104" s="20"/>
      <c r="T104" s="20"/>
    </row>
    <row r="105" spans="3:20" ht="15">
      <c r="C105" s="20"/>
      <c r="D105" s="20"/>
      <c r="E105" s="20"/>
      <c r="F105" s="20"/>
      <c r="G105" s="20"/>
      <c r="H105" s="20"/>
      <c r="I105" s="375"/>
      <c r="J105" s="375"/>
      <c r="K105" s="375"/>
      <c r="L105" s="375"/>
      <c r="M105" s="50"/>
      <c r="N105" s="20"/>
      <c r="O105" s="20"/>
      <c r="P105" s="20"/>
      <c r="Q105" s="20"/>
      <c r="R105" s="20"/>
      <c r="S105" s="20"/>
      <c r="T105" s="20"/>
    </row>
    <row r="106" spans="3:20" ht="15">
      <c r="C106" s="20"/>
      <c r="D106" s="20"/>
      <c r="E106" s="20"/>
      <c r="F106" s="20"/>
      <c r="G106" s="20"/>
      <c r="H106" s="20"/>
      <c r="I106" s="372"/>
      <c r="J106" s="20"/>
      <c r="K106" s="20"/>
      <c r="L106" s="20"/>
      <c r="M106" s="20"/>
      <c r="N106" s="20"/>
      <c r="O106" s="20"/>
      <c r="P106" s="20"/>
      <c r="Q106" s="20"/>
      <c r="R106" s="20"/>
      <c r="S106" s="20"/>
      <c r="T106" s="20"/>
    </row>
    <row r="107" spans="3:20" ht="15">
      <c r="C107" s="20"/>
      <c r="D107" s="20"/>
      <c r="E107" s="20"/>
      <c r="F107" s="20"/>
      <c r="G107" s="20"/>
      <c r="H107" s="20"/>
      <c r="I107" s="368"/>
      <c r="J107" s="20"/>
      <c r="K107" s="20"/>
      <c r="L107" s="20"/>
      <c r="M107" s="20"/>
      <c r="N107" s="20"/>
      <c r="O107" s="20"/>
      <c r="P107" s="20"/>
      <c r="Q107" s="20"/>
      <c r="R107" s="20"/>
      <c r="S107" s="20"/>
      <c r="T107" s="20"/>
    </row>
    <row r="108" spans="3:20">
      <c r="C108" s="20"/>
      <c r="D108" s="20"/>
      <c r="E108" s="20"/>
      <c r="F108" s="20"/>
      <c r="G108" s="20"/>
      <c r="H108" s="20"/>
      <c r="I108" s="20"/>
      <c r="J108" s="20"/>
      <c r="K108" s="20"/>
      <c r="L108" s="20"/>
      <c r="M108" s="20"/>
      <c r="N108" s="20"/>
      <c r="O108" s="20"/>
      <c r="P108" s="20"/>
      <c r="Q108" s="20"/>
      <c r="R108" s="20"/>
      <c r="S108" s="20"/>
      <c r="T108" s="20"/>
    </row>
    <row r="109" spans="3:20">
      <c r="C109" s="20"/>
      <c r="D109" s="20"/>
      <c r="E109" s="20"/>
      <c r="F109" s="20"/>
      <c r="G109" s="20"/>
      <c r="H109" s="20"/>
      <c r="I109" s="20"/>
      <c r="J109" s="20"/>
      <c r="K109" s="20"/>
      <c r="L109" s="20"/>
      <c r="M109" s="20"/>
      <c r="N109" s="20"/>
      <c r="O109" s="20"/>
      <c r="P109" s="20"/>
      <c r="Q109" s="20"/>
      <c r="R109" s="20"/>
      <c r="S109" s="20"/>
      <c r="T109" s="20"/>
    </row>
  </sheetData>
  <mergeCells count="9">
    <mergeCell ref="N33:P33"/>
    <mergeCell ref="N34:P34"/>
    <mergeCell ref="N35:P35"/>
    <mergeCell ref="M7:Q7"/>
    <mergeCell ref="A5:N5"/>
    <mergeCell ref="C8:G8"/>
    <mergeCell ref="H8:L8"/>
    <mergeCell ref="M8:Q8"/>
    <mergeCell ref="A25:B25"/>
  </mergeCells>
  <phoneticPr fontId="0" type="noConversion"/>
  <printOptions horizontalCentered="1"/>
  <pageMargins left="0.70866141732283472" right="0.70866141732283472" top="0.23622047244094491" bottom="0" header="0.31496062992125984" footer="0.31496062992125984"/>
  <pageSetup paperSize="9" scale="64"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S212"/>
  <sheetViews>
    <sheetView topLeftCell="A16" zoomScaleSheetLayoutView="80" workbookViewId="0">
      <selection activeCell="N37" sqref="N37"/>
    </sheetView>
  </sheetViews>
  <sheetFormatPr defaultColWidth="9.140625" defaultRowHeight="12.75"/>
  <cols>
    <col min="1" max="1" width="7.140625" style="621" customWidth="1"/>
    <col min="2" max="2" width="23.28515625" style="621" customWidth="1"/>
    <col min="3" max="3" width="10.7109375" style="621" customWidth="1"/>
    <col min="4" max="4" width="9.28515625" style="621" customWidth="1"/>
    <col min="5" max="5" width="9.140625" style="621"/>
    <col min="6" max="6" width="10.7109375" style="621" customWidth="1"/>
    <col min="7" max="7" width="10.85546875" style="621" customWidth="1"/>
    <col min="8" max="8" width="10.28515625" style="621" customWidth="1"/>
    <col min="9" max="9" width="10.85546875" style="621" customWidth="1"/>
    <col min="10" max="10" width="10.28515625" style="621" customWidth="1"/>
    <col min="11" max="11" width="11.28515625" style="621" customWidth="1"/>
    <col min="12" max="12" width="11.7109375" style="621" customWidth="1"/>
    <col min="13" max="13" width="11.28515625" style="621" customWidth="1"/>
    <col min="14" max="14" width="12.5703125" style="621" customWidth="1"/>
    <col min="15" max="15" width="11.7109375" style="621" customWidth="1"/>
    <col min="16" max="16" width="9.140625" style="621"/>
    <col min="17" max="17" width="12.42578125" style="621" customWidth="1"/>
    <col min="18" max="18" width="9.140625" style="621" hidden="1" customWidth="1"/>
    <col min="19" max="16384" width="9.140625" style="621"/>
  </cols>
  <sheetData>
    <row r="1" spans="1:19" customFormat="1" ht="12.75" customHeight="1">
      <c r="D1" s="15"/>
      <c r="E1" s="15"/>
      <c r="F1" s="15"/>
      <c r="G1" s="15"/>
      <c r="H1" s="15"/>
      <c r="I1" s="15"/>
      <c r="J1" s="15"/>
      <c r="K1" s="15"/>
      <c r="L1" s="15"/>
      <c r="M1" s="15"/>
      <c r="N1" s="15"/>
      <c r="O1" s="782" t="s">
        <v>60</v>
      </c>
      <c r="P1" s="782"/>
      <c r="Q1" s="782"/>
    </row>
    <row r="2" spans="1:19" customFormat="1" ht="15.75">
      <c r="A2" s="783" t="s">
        <v>0</v>
      </c>
      <c r="B2" s="783"/>
      <c r="C2" s="783"/>
      <c r="D2" s="783"/>
      <c r="E2" s="783"/>
      <c r="F2" s="783"/>
      <c r="G2" s="783"/>
      <c r="H2" s="783"/>
      <c r="I2" s="783"/>
      <c r="J2" s="783"/>
      <c r="K2" s="783"/>
      <c r="L2" s="783"/>
      <c r="M2" s="41"/>
      <c r="N2" s="41"/>
      <c r="O2" s="41"/>
      <c r="P2" s="41"/>
    </row>
    <row r="3" spans="1:19" customFormat="1" ht="20.25">
      <c r="A3" s="784" t="s">
        <v>747</v>
      </c>
      <c r="B3" s="784"/>
      <c r="C3" s="784"/>
      <c r="D3" s="784"/>
      <c r="E3" s="784"/>
      <c r="F3" s="784"/>
      <c r="G3" s="784"/>
      <c r="H3" s="784"/>
      <c r="I3" s="784"/>
      <c r="J3" s="784"/>
      <c r="K3" s="784"/>
      <c r="L3" s="784"/>
      <c r="M3" s="40"/>
      <c r="N3" s="40"/>
      <c r="O3" s="40"/>
      <c r="P3" s="40"/>
    </row>
    <row r="4" spans="1:19" customFormat="1" ht="11.25" customHeight="1"/>
    <row r="5" spans="1:19" customFormat="1" ht="15.6" customHeight="1">
      <c r="A5" s="898" t="s">
        <v>801</v>
      </c>
      <c r="B5" s="898"/>
      <c r="C5" s="898"/>
      <c r="D5" s="898"/>
      <c r="E5" s="898"/>
      <c r="F5" s="898"/>
      <c r="G5" s="898"/>
      <c r="H5" s="898"/>
      <c r="I5" s="898"/>
      <c r="J5" s="898"/>
      <c r="K5" s="898"/>
      <c r="L5" s="898"/>
      <c r="M5" s="15"/>
      <c r="N5" s="15"/>
      <c r="O5" s="15"/>
      <c r="P5" s="15"/>
    </row>
    <row r="7" spans="1:19" ht="12.6" customHeight="1">
      <c r="A7" s="899" t="s">
        <v>965</v>
      </c>
      <c r="B7" s="786"/>
      <c r="C7" s="15"/>
      <c r="D7" s="15"/>
      <c r="E7" s="15"/>
      <c r="F7" s="15"/>
      <c r="G7" s="15"/>
      <c r="H7" s="15"/>
      <c r="I7" s="15"/>
      <c r="J7" s="15"/>
      <c r="K7" s="15"/>
      <c r="L7" s="15"/>
      <c r="M7" s="15"/>
      <c r="N7" s="879" t="s">
        <v>1025</v>
      </c>
      <c r="O7" s="879"/>
      <c r="P7" s="879"/>
      <c r="Q7" s="879"/>
      <c r="R7" s="879"/>
      <c r="S7" s="15"/>
    </row>
    <row r="8" spans="1:19" s="14" customFormat="1" ht="29.45" customHeight="1">
      <c r="A8" s="881" t="s">
        <v>2</v>
      </c>
      <c r="B8" s="881" t="s">
        <v>3</v>
      </c>
      <c r="C8" s="900" t="s">
        <v>765</v>
      </c>
      <c r="D8" s="797"/>
      <c r="E8" s="797"/>
      <c r="F8" s="797"/>
      <c r="G8" s="797"/>
      <c r="H8" s="900" t="s">
        <v>635</v>
      </c>
      <c r="I8" s="797"/>
      <c r="J8" s="797"/>
      <c r="K8" s="797"/>
      <c r="L8" s="797"/>
      <c r="M8" s="816" t="s">
        <v>111</v>
      </c>
      <c r="N8" s="817"/>
      <c r="O8" s="817"/>
      <c r="P8" s="817"/>
      <c r="Q8" s="818"/>
    </row>
    <row r="9" spans="1:19" s="14" customFormat="1" ht="38.25">
      <c r="A9" s="780"/>
      <c r="B9" s="780"/>
      <c r="C9" s="609" t="s">
        <v>212</v>
      </c>
      <c r="D9" s="609" t="s">
        <v>213</v>
      </c>
      <c r="E9" s="609" t="s">
        <v>358</v>
      </c>
      <c r="F9" s="612" t="s">
        <v>219</v>
      </c>
      <c r="G9" s="612" t="s">
        <v>116</v>
      </c>
      <c r="H9" s="609" t="s">
        <v>212</v>
      </c>
      <c r="I9" s="609" t="s">
        <v>213</v>
      </c>
      <c r="J9" s="609" t="s">
        <v>358</v>
      </c>
      <c r="K9" s="609" t="s">
        <v>219</v>
      </c>
      <c r="L9" s="609" t="s">
        <v>117</v>
      </c>
      <c r="M9" s="609" t="s">
        <v>212</v>
      </c>
      <c r="N9" s="609" t="s">
        <v>213</v>
      </c>
      <c r="O9" s="609" t="s">
        <v>358</v>
      </c>
      <c r="P9" s="612" t="s">
        <v>219</v>
      </c>
      <c r="Q9" s="609" t="s">
        <v>118</v>
      </c>
      <c r="R9" s="26"/>
      <c r="S9" s="27"/>
    </row>
    <row r="10" spans="1:19" s="14" customFormat="1">
      <c r="A10" s="5">
        <v>1</v>
      </c>
      <c r="B10" s="5">
        <v>2</v>
      </c>
      <c r="C10" s="5">
        <v>3</v>
      </c>
      <c r="D10" s="5">
        <v>4</v>
      </c>
      <c r="E10" s="5">
        <v>5</v>
      </c>
      <c r="F10" s="7">
        <v>6</v>
      </c>
      <c r="G10" s="5">
        <v>7</v>
      </c>
      <c r="H10" s="5">
        <v>8</v>
      </c>
      <c r="I10" s="5">
        <v>9</v>
      </c>
      <c r="J10" s="5">
        <v>10</v>
      </c>
      <c r="K10" s="5">
        <v>11</v>
      </c>
      <c r="L10" s="5">
        <v>12</v>
      </c>
      <c r="M10" s="5">
        <v>13</v>
      </c>
      <c r="N10" s="3">
        <v>14</v>
      </c>
      <c r="O10" s="1">
        <v>15</v>
      </c>
      <c r="P10" s="5">
        <v>16</v>
      </c>
      <c r="Q10" s="5">
        <v>17</v>
      </c>
    </row>
    <row r="11" spans="1:19" ht="19.899999999999999" customHeight="1">
      <c r="A11" s="357">
        <v>1</v>
      </c>
      <c r="B11" s="363" t="s">
        <v>901</v>
      </c>
      <c r="C11" s="47">
        <v>39640</v>
      </c>
      <c r="D11" s="47">
        <v>44934</v>
      </c>
      <c r="E11" s="622">
        <v>1668</v>
      </c>
      <c r="F11" s="510">
        <v>0</v>
      </c>
      <c r="G11" s="360">
        <v>86242</v>
      </c>
      <c r="H11" s="47">
        <v>36818</v>
      </c>
      <c r="I11" s="44">
        <v>33384</v>
      </c>
      <c r="J11" s="47">
        <v>1601</v>
      </c>
      <c r="K11" s="47">
        <v>0</v>
      </c>
      <c r="L11" s="360">
        <f>H11+I11+J11</f>
        <v>71803</v>
      </c>
      <c r="M11" s="47">
        <f>H11*181</f>
        <v>6664058</v>
      </c>
      <c r="N11" s="47">
        <f>I11*181</f>
        <v>6042504</v>
      </c>
      <c r="O11" s="47">
        <f>J11*181</f>
        <v>289781</v>
      </c>
      <c r="P11" s="47">
        <v>0</v>
      </c>
      <c r="Q11" s="47">
        <f>M11+N11+O11</f>
        <v>12996343</v>
      </c>
      <c r="R11" s="15"/>
      <c r="S11" s="15"/>
    </row>
    <row r="12" spans="1:19" ht="19.899999999999999" customHeight="1">
      <c r="A12" s="357">
        <v>2</v>
      </c>
      <c r="B12" s="363" t="s">
        <v>902</v>
      </c>
      <c r="C12" s="47">
        <v>28602</v>
      </c>
      <c r="D12" s="47">
        <v>48621</v>
      </c>
      <c r="E12" s="622">
        <v>1011</v>
      </c>
      <c r="F12" s="510">
        <v>0</v>
      </c>
      <c r="G12" s="360">
        <v>78234</v>
      </c>
      <c r="H12" s="47">
        <v>27059</v>
      </c>
      <c r="I12" s="44">
        <v>33636</v>
      </c>
      <c r="J12" s="47">
        <v>956</v>
      </c>
      <c r="K12" s="47">
        <v>0</v>
      </c>
      <c r="L12" s="360">
        <f t="shared" ref="L12:L24" si="0">H12+I12+J12</f>
        <v>61651</v>
      </c>
      <c r="M12" s="47">
        <f t="shared" ref="M12:M24" si="1">H12*181</f>
        <v>4897679</v>
      </c>
      <c r="N12" s="47">
        <f t="shared" ref="N12:N24" si="2">I12*181</f>
        <v>6088116</v>
      </c>
      <c r="O12" s="47">
        <f t="shared" ref="O12:O24" si="3">J12*181</f>
        <v>173036</v>
      </c>
      <c r="P12" s="47">
        <v>0</v>
      </c>
      <c r="Q12" s="47">
        <f t="shared" ref="Q12:Q24" si="4">M12+N12+O12</f>
        <v>11158831</v>
      </c>
      <c r="R12" s="15"/>
      <c r="S12" s="358"/>
    </row>
    <row r="13" spans="1:19" ht="19.899999999999999" customHeight="1">
      <c r="A13" s="357">
        <v>3</v>
      </c>
      <c r="B13" s="363" t="s">
        <v>903</v>
      </c>
      <c r="C13" s="47">
        <v>4140</v>
      </c>
      <c r="D13" s="47">
        <v>21565</v>
      </c>
      <c r="E13" s="622">
        <v>788</v>
      </c>
      <c r="F13" s="510">
        <v>0</v>
      </c>
      <c r="G13" s="360">
        <v>26493</v>
      </c>
      <c r="H13" s="47">
        <v>3244</v>
      </c>
      <c r="I13" s="44">
        <v>16760</v>
      </c>
      <c r="J13" s="47">
        <v>761</v>
      </c>
      <c r="K13" s="47">
        <v>0</v>
      </c>
      <c r="L13" s="360">
        <f t="shared" si="0"/>
        <v>20765</v>
      </c>
      <c r="M13" s="47">
        <f t="shared" si="1"/>
        <v>587164</v>
      </c>
      <c r="N13" s="47">
        <f t="shared" si="2"/>
        <v>3033560</v>
      </c>
      <c r="O13" s="47">
        <f t="shared" si="3"/>
        <v>137741</v>
      </c>
      <c r="P13" s="47">
        <v>0</v>
      </c>
      <c r="Q13" s="47">
        <f t="shared" si="4"/>
        <v>3758465</v>
      </c>
      <c r="R13" s="15"/>
      <c r="S13" s="358"/>
    </row>
    <row r="14" spans="1:19" ht="19.899999999999999" customHeight="1">
      <c r="A14" s="357">
        <v>4</v>
      </c>
      <c r="B14" s="363" t="s">
        <v>904</v>
      </c>
      <c r="C14" s="47">
        <v>15346</v>
      </c>
      <c r="D14" s="47">
        <v>41593</v>
      </c>
      <c r="E14" s="622">
        <v>434</v>
      </c>
      <c r="F14" s="510">
        <v>0</v>
      </c>
      <c r="G14" s="360">
        <v>57373</v>
      </c>
      <c r="H14" s="47">
        <v>15305</v>
      </c>
      <c r="I14" s="44">
        <v>31983</v>
      </c>
      <c r="J14" s="47">
        <v>428</v>
      </c>
      <c r="K14" s="47">
        <v>0</v>
      </c>
      <c r="L14" s="360">
        <f t="shared" si="0"/>
        <v>47716</v>
      </c>
      <c r="M14" s="47">
        <f t="shared" si="1"/>
        <v>2770205</v>
      </c>
      <c r="N14" s="47">
        <f t="shared" si="2"/>
        <v>5788923</v>
      </c>
      <c r="O14" s="47">
        <f t="shared" si="3"/>
        <v>77468</v>
      </c>
      <c r="P14" s="47">
        <v>0</v>
      </c>
      <c r="Q14" s="47">
        <f t="shared" si="4"/>
        <v>8636596</v>
      </c>
      <c r="R14" s="15"/>
      <c r="S14" s="358"/>
    </row>
    <row r="15" spans="1:19" ht="19.899999999999999" customHeight="1">
      <c r="A15" s="357">
        <v>5</v>
      </c>
      <c r="B15" s="363" t="s">
        <v>905</v>
      </c>
      <c r="C15" s="47">
        <v>5720</v>
      </c>
      <c r="D15" s="47">
        <v>43567</v>
      </c>
      <c r="E15" s="622">
        <v>1468</v>
      </c>
      <c r="F15" s="510">
        <v>0</v>
      </c>
      <c r="G15" s="360">
        <v>50755</v>
      </c>
      <c r="H15" s="47">
        <v>5262</v>
      </c>
      <c r="I15" s="44">
        <v>37437</v>
      </c>
      <c r="J15" s="47">
        <v>1391</v>
      </c>
      <c r="K15" s="47">
        <v>0</v>
      </c>
      <c r="L15" s="360">
        <f t="shared" si="0"/>
        <v>44090</v>
      </c>
      <c r="M15" s="47">
        <f t="shared" si="1"/>
        <v>952422</v>
      </c>
      <c r="N15" s="47">
        <f t="shared" si="2"/>
        <v>6776097</v>
      </c>
      <c r="O15" s="47">
        <f t="shared" si="3"/>
        <v>251771</v>
      </c>
      <c r="P15" s="47">
        <v>0</v>
      </c>
      <c r="Q15" s="47">
        <f t="shared" si="4"/>
        <v>7980290</v>
      </c>
      <c r="R15" s="15"/>
      <c r="S15" s="358"/>
    </row>
    <row r="16" spans="1:19" ht="19.899999999999999" customHeight="1">
      <c r="A16" s="357">
        <v>6</v>
      </c>
      <c r="B16" s="363" t="s">
        <v>906</v>
      </c>
      <c r="C16" s="47">
        <v>9559</v>
      </c>
      <c r="D16" s="47">
        <v>20287</v>
      </c>
      <c r="E16" s="622">
        <v>701</v>
      </c>
      <c r="F16" s="510">
        <v>0</v>
      </c>
      <c r="G16" s="360">
        <v>30547</v>
      </c>
      <c r="H16" s="47">
        <v>9180</v>
      </c>
      <c r="I16" s="44">
        <v>19349</v>
      </c>
      <c r="J16" s="47">
        <v>641</v>
      </c>
      <c r="K16" s="47">
        <v>0</v>
      </c>
      <c r="L16" s="360">
        <f t="shared" si="0"/>
        <v>29170</v>
      </c>
      <c r="M16" s="47">
        <f t="shared" si="1"/>
        <v>1661580</v>
      </c>
      <c r="N16" s="47">
        <f t="shared" si="2"/>
        <v>3502169</v>
      </c>
      <c r="O16" s="47">
        <f t="shared" si="3"/>
        <v>116021</v>
      </c>
      <c r="P16" s="47">
        <v>0</v>
      </c>
      <c r="Q16" s="47">
        <f t="shared" si="4"/>
        <v>5279770</v>
      </c>
      <c r="R16" s="15"/>
      <c r="S16" s="358"/>
    </row>
    <row r="17" spans="1:19" ht="19.899999999999999" customHeight="1">
      <c r="A17" s="357">
        <v>7</v>
      </c>
      <c r="B17" s="363" t="s">
        <v>907</v>
      </c>
      <c r="C17" s="47">
        <v>10445</v>
      </c>
      <c r="D17" s="47">
        <v>66541</v>
      </c>
      <c r="E17" s="622">
        <v>2989</v>
      </c>
      <c r="F17" s="510">
        <v>0</v>
      </c>
      <c r="G17" s="360">
        <v>79975</v>
      </c>
      <c r="H17" s="47">
        <v>9553</v>
      </c>
      <c r="I17" s="44">
        <v>54067</v>
      </c>
      <c r="J17" s="47">
        <v>2936</v>
      </c>
      <c r="K17" s="47">
        <v>0</v>
      </c>
      <c r="L17" s="360">
        <f t="shared" si="0"/>
        <v>66556</v>
      </c>
      <c r="M17" s="47">
        <f t="shared" si="1"/>
        <v>1729093</v>
      </c>
      <c r="N17" s="47">
        <f t="shared" si="2"/>
        <v>9786127</v>
      </c>
      <c r="O17" s="47">
        <f t="shared" si="3"/>
        <v>531416</v>
      </c>
      <c r="P17" s="47">
        <v>0</v>
      </c>
      <c r="Q17" s="47">
        <f t="shared" si="4"/>
        <v>12046636</v>
      </c>
      <c r="R17" s="15"/>
      <c r="S17" s="358"/>
    </row>
    <row r="18" spans="1:19" ht="19.899999999999999" customHeight="1">
      <c r="A18" s="357">
        <v>8</v>
      </c>
      <c r="B18" s="363" t="s">
        <v>908</v>
      </c>
      <c r="C18" s="47">
        <v>20358</v>
      </c>
      <c r="D18" s="47">
        <v>69153</v>
      </c>
      <c r="E18" s="622">
        <v>1336</v>
      </c>
      <c r="F18" s="510">
        <v>0</v>
      </c>
      <c r="G18" s="360">
        <v>90847</v>
      </c>
      <c r="H18" s="47">
        <v>19974</v>
      </c>
      <c r="I18" s="44">
        <v>52458</v>
      </c>
      <c r="J18" s="47">
        <v>1281</v>
      </c>
      <c r="K18" s="47">
        <v>0</v>
      </c>
      <c r="L18" s="360">
        <f t="shared" si="0"/>
        <v>73713</v>
      </c>
      <c r="M18" s="47">
        <f t="shared" si="1"/>
        <v>3615294</v>
      </c>
      <c r="N18" s="47">
        <f t="shared" si="2"/>
        <v>9494898</v>
      </c>
      <c r="O18" s="47">
        <f t="shared" si="3"/>
        <v>231861</v>
      </c>
      <c r="P18" s="47">
        <v>0</v>
      </c>
      <c r="Q18" s="47">
        <f t="shared" si="4"/>
        <v>13342053</v>
      </c>
      <c r="R18" s="15"/>
      <c r="S18" s="358"/>
    </row>
    <row r="19" spans="1:19" ht="19.899999999999999" customHeight="1">
      <c r="A19" s="357">
        <v>9</v>
      </c>
      <c r="B19" s="363" t="s">
        <v>909</v>
      </c>
      <c r="C19" s="47">
        <v>38534</v>
      </c>
      <c r="D19" s="47">
        <v>60638</v>
      </c>
      <c r="E19" s="622">
        <v>571</v>
      </c>
      <c r="F19" s="510">
        <v>0</v>
      </c>
      <c r="G19" s="360">
        <v>99743</v>
      </c>
      <c r="H19" s="47">
        <v>36040</v>
      </c>
      <c r="I19" s="44">
        <v>56662</v>
      </c>
      <c r="J19" s="47">
        <v>537</v>
      </c>
      <c r="K19" s="47">
        <v>0</v>
      </c>
      <c r="L19" s="360">
        <f t="shared" si="0"/>
        <v>93239</v>
      </c>
      <c r="M19" s="47">
        <f t="shared" si="1"/>
        <v>6523240</v>
      </c>
      <c r="N19" s="47">
        <f t="shared" si="2"/>
        <v>10255822</v>
      </c>
      <c r="O19" s="47">
        <f t="shared" si="3"/>
        <v>97197</v>
      </c>
      <c r="P19" s="47">
        <v>0</v>
      </c>
      <c r="Q19" s="47">
        <f t="shared" si="4"/>
        <v>16876259</v>
      </c>
      <c r="R19" s="15"/>
      <c r="S19" s="358"/>
    </row>
    <row r="20" spans="1:19" ht="19.899999999999999" customHeight="1">
      <c r="A20" s="357">
        <v>10</v>
      </c>
      <c r="B20" s="363" t="s">
        <v>910</v>
      </c>
      <c r="C20" s="47">
        <v>78678</v>
      </c>
      <c r="D20" s="47">
        <v>122346</v>
      </c>
      <c r="E20" s="622">
        <v>1690</v>
      </c>
      <c r="F20" s="510">
        <v>0</v>
      </c>
      <c r="G20" s="360">
        <v>202714</v>
      </c>
      <c r="H20" s="47">
        <v>75764</v>
      </c>
      <c r="I20" s="44">
        <v>119576</v>
      </c>
      <c r="J20" s="47">
        <v>1584</v>
      </c>
      <c r="K20" s="47">
        <v>0</v>
      </c>
      <c r="L20" s="360">
        <f t="shared" si="0"/>
        <v>196924</v>
      </c>
      <c r="M20" s="47">
        <f t="shared" si="1"/>
        <v>13713284</v>
      </c>
      <c r="N20" s="47">
        <f t="shared" si="2"/>
        <v>21643256</v>
      </c>
      <c r="O20" s="47">
        <f t="shared" si="3"/>
        <v>286704</v>
      </c>
      <c r="P20" s="47">
        <v>0</v>
      </c>
      <c r="Q20" s="47">
        <f t="shared" si="4"/>
        <v>35643244</v>
      </c>
      <c r="R20" s="15"/>
      <c r="S20" s="358"/>
    </row>
    <row r="21" spans="1:19" ht="19.899999999999999" customHeight="1">
      <c r="A21" s="357">
        <v>11</v>
      </c>
      <c r="B21" s="363" t="s">
        <v>911</v>
      </c>
      <c r="C21" s="47">
        <v>35757</v>
      </c>
      <c r="D21" s="47">
        <v>80008</v>
      </c>
      <c r="E21" s="622">
        <v>1352</v>
      </c>
      <c r="F21" s="510">
        <v>0</v>
      </c>
      <c r="G21" s="360">
        <v>117117</v>
      </c>
      <c r="H21" s="47">
        <v>34856</v>
      </c>
      <c r="I21" s="44">
        <v>78527</v>
      </c>
      <c r="J21" s="47">
        <v>1275</v>
      </c>
      <c r="K21" s="47">
        <v>0</v>
      </c>
      <c r="L21" s="360">
        <f t="shared" si="0"/>
        <v>114658</v>
      </c>
      <c r="M21" s="47">
        <f t="shared" si="1"/>
        <v>6308936</v>
      </c>
      <c r="N21" s="47">
        <f t="shared" si="2"/>
        <v>14213387</v>
      </c>
      <c r="O21" s="47">
        <f t="shared" si="3"/>
        <v>230775</v>
      </c>
      <c r="P21" s="47">
        <v>0</v>
      </c>
      <c r="Q21" s="47">
        <f t="shared" si="4"/>
        <v>20753098</v>
      </c>
      <c r="R21" s="15"/>
      <c r="S21" s="358"/>
    </row>
    <row r="22" spans="1:19" ht="19.899999999999999" customHeight="1">
      <c r="A22" s="357">
        <v>12</v>
      </c>
      <c r="B22" s="363" t="s">
        <v>912</v>
      </c>
      <c r="C22" s="47">
        <v>17046</v>
      </c>
      <c r="D22" s="47">
        <v>14628</v>
      </c>
      <c r="E22" s="622">
        <v>929</v>
      </c>
      <c r="F22" s="510">
        <v>0</v>
      </c>
      <c r="G22" s="360">
        <v>32603</v>
      </c>
      <c r="H22" s="47">
        <v>16792</v>
      </c>
      <c r="I22" s="44">
        <v>14309</v>
      </c>
      <c r="J22" s="47">
        <v>886</v>
      </c>
      <c r="K22" s="47">
        <v>0</v>
      </c>
      <c r="L22" s="360">
        <f t="shared" si="0"/>
        <v>31987</v>
      </c>
      <c r="M22" s="47">
        <f t="shared" si="1"/>
        <v>3039352</v>
      </c>
      <c r="N22" s="47">
        <f t="shared" si="2"/>
        <v>2589929</v>
      </c>
      <c r="O22" s="47">
        <f t="shared" si="3"/>
        <v>160366</v>
      </c>
      <c r="P22" s="47">
        <v>0</v>
      </c>
      <c r="Q22" s="47">
        <f t="shared" si="4"/>
        <v>5789647</v>
      </c>
      <c r="R22" s="15"/>
      <c r="S22" s="358"/>
    </row>
    <row r="23" spans="1:19" ht="19.899999999999999" customHeight="1">
      <c r="A23" s="357">
        <v>13</v>
      </c>
      <c r="B23" s="363" t="s">
        <v>913</v>
      </c>
      <c r="C23" s="47">
        <v>23060</v>
      </c>
      <c r="D23" s="47">
        <v>66798</v>
      </c>
      <c r="E23" s="622">
        <v>1460</v>
      </c>
      <c r="F23" s="510">
        <v>0</v>
      </c>
      <c r="G23" s="360">
        <v>91318</v>
      </c>
      <c r="H23" s="47">
        <v>21952</v>
      </c>
      <c r="I23" s="44">
        <v>64999</v>
      </c>
      <c r="J23" s="47">
        <v>1413</v>
      </c>
      <c r="K23" s="47">
        <v>0</v>
      </c>
      <c r="L23" s="47">
        <f t="shared" si="0"/>
        <v>88364</v>
      </c>
      <c r="M23" s="47">
        <f t="shared" si="1"/>
        <v>3973312</v>
      </c>
      <c r="N23" s="47">
        <f t="shared" si="2"/>
        <v>11764819</v>
      </c>
      <c r="O23" s="47">
        <f t="shared" si="3"/>
        <v>255753</v>
      </c>
      <c r="P23" s="47">
        <v>0</v>
      </c>
      <c r="Q23" s="47">
        <f t="shared" si="4"/>
        <v>15993884</v>
      </c>
      <c r="R23" s="15"/>
      <c r="S23" s="358"/>
    </row>
    <row r="24" spans="1:19" ht="19.899999999999999" customHeight="1">
      <c r="A24" s="357">
        <v>14</v>
      </c>
      <c r="B24" s="363" t="s">
        <v>914</v>
      </c>
      <c r="C24" s="47">
        <v>25841</v>
      </c>
      <c r="D24" s="47">
        <v>22442</v>
      </c>
      <c r="E24" s="622">
        <v>401</v>
      </c>
      <c r="F24" s="510">
        <v>0</v>
      </c>
      <c r="G24" s="360">
        <v>48684</v>
      </c>
      <c r="H24" s="47">
        <v>23471</v>
      </c>
      <c r="I24" s="44">
        <v>21407</v>
      </c>
      <c r="J24" s="47">
        <v>370</v>
      </c>
      <c r="K24" s="47">
        <v>0</v>
      </c>
      <c r="L24" s="47">
        <f t="shared" si="0"/>
        <v>45248</v>
      </c>
      <c r="M24" s="47">
        <f t="shared" si="1"/>
        <v>4248251</v>
      </c>
      <c r="N24" s="47">
        <f t="shared" si="2"/>
        <v>3874667</v>
      </c>
      <c r="O24" s="47">
        <f t="shared" si="3"/>
        <v>66970</v>
      </c>
      <c r="P24" s="47">
        <v>0</v>
      </c>
      <c r="Q24" s="47">
        <f t="shared" si="4"/>
        <v>8189888</v>
      </c>
      <c r="R24" s="15"/>
      <c r="S24" s="358"/>
    </row>
    <row r="25" spans="1:19" ht="24" customHeight="1">
      <c r="A25" s="892" t="s">
        <v>915</v>
      </c>
      <c r="B25" s="896"/>
      <c r="C25" s="115">
        <v>352726</v>
      </c>
      <c r="D25" s="115">
        <v>723121</v>
      </c>
      <c r="E25" s="115">
        <v>16798</v>
      </c>
      <c r="F25" s="115">
        <v>0</v>
      </c>
      <c r="G25" s="362">
        <v>1092645</v>
      </c>
      <c r="H25" s="115">
        <v>335270</v>
      </c>
      <c r="I25" s="115">
        <v>634554</v>
      </c>
      <c r="J25" s="115">
        <v>16060</v>
      </c>
      <c r="K25" s="115">
        <v>0</v>
      </c>
      <c r="L25" s="115">
        <f>SUM(L11:L24)</f>
        <v>985884</v>
      </c>
      <c r="M25" s="115">
        <f>SUM(M11:M24)</f>
        <v>60683870</v>
      </c>
      <c r="N25" s="115">
        <f>SUM(N11:N24)</f>
        <v>114854274</v>
      </c>
      <c r="O25" s="115">
        <f>SUM(O11:O24)</f>
        <v>2906860</v>
      </c>
      <c r="P25" s="115">
        <v>0</v>
      </c>
      <c r="Q25" s="115">
        <f>SUM(Q11:Q24)</f>
        <v>178445004</v>
      </c>
      <c r="R25" s="15"/>
      <c r="S25" s="15"/>
    </row>
    <row r="26" spans="1:19">
      <c r="A26" s="68"/>
      <c r="B26" s="20"/>
      <c r="C26" s="20"/>
      <c r="D26" s="20"/>
      <c r="E26" s="20"/>
      <c r="F26" s="20"/>
      <c r="G26" s="20"/>
      <c r="H26" s="20"/>
      <c r="I26" s="20"/>
      <c r="J26" s="20"/>
      <c r="K26" s="20"/>
      <c r="L26" s="20"/>
      <c r="M26" s="20"/>
      <c r="N26" s="20"/>
      <c r="O26" s="20"/>
      <c r="P26" s="20"/>
      <c r="Q26" s="20"/>
      <c r="R26" s="15"/>
      <c r="S26" s="15"/>
    </row>
    <row r="27" spans="1:19" ht="14.25">
      <c r="A27" s="10" t="s">
        <v>8</v>
      </c>
      <c r="B27"/>
      <c r="C27" s="374"/>
      <c r="D27" s="374"/>
      <c r="E27" s="374"/>
      <c r="F27" s="15"/>
      <c r="G27" s="374"/>
      <c r="H27" s="15"/>
      <c r="I27" s="15"/>
      <c r="J27" s="15"/>
      <c r="K27" s="15"/>
      <c r="L27" s="15"/>
      <c r="M27" s="15"/>
      <c r="N27" s="15"/>
      <c r="O27" s="15"/>
      <c r="P27" s="15"/>
      <c r="Q27" s="15"/>
      <c r="R27" s="15"/>
      <c r="S27" s="15"/>
    </row>
    <row r="28" spans="1:19">
      <c r="A28" t="s">
        <v>9</v>
      </c>
      <c r="B28"/>
      <c r="C28"/>
      <c r="D28"/>
      <c r="E28" s="15"/>
      <c r="F28" s="15"/>
      <c r="G28" s="15"/>
      <c r="H28" s="15"/>
      <c r="I28" s="15"/>
      <c r="J28" s="15"/>
      <c r="K28" s="15"/>
      <c r="L28" s="15"/>
      <c r="M28" s="15"/>
      <c r="N28" s="15"/>
      <c r="O28" s="15"/>
      <c r="P28" s="15"/>
      <c r="Q28" s="15"/>
      <c r="R28" s="15"/>
      <c r="S28" s="15"/>
    </row>
    <row r="29" spans="1:19">
      <c r="A29" t="s">
        <v>10</v>
      </c>
      <c r="B29"/>
      <c r="C29"/>
      <c r="D29"/>
      <c r="E29" s="15"/>
      <c r="F29" s="15"/>
      <c r="G29" s="15"/>
      <c r="H29" s="15"/>
      <c r="I29" s="11"/>
      <c r="J29" s="11"/>
      <c r="K29" s="11"/>
      <c r="L29" s="11"/>
      <c r="M29" s="15"/>
      <c r="N29" s="15"/>
      <c r="O29" s="15"/>
      <c r="P29" s="15"/>
      <c r="Q29" s="15"/>
      <c r="R29" s="15"/>
      <c r="S29" s="15"/>
    </row>
    <row r="30" spans="1:19" customFormat="1">
      <c r="A30" s="621" t="s">
        <v>430</v>
      </c>
      <c r="J30" s="11"/>
      <c r="K30" s="11"/>
      <c r="L30" s="11"/>
    </row>
    <row r="31" spans="1:19" customFormat="1">
      <c r="C31" s="621" t="s">
        <v>432</v>
      </c>
      <c r="E31" s="12"/>
      <c r="F31" s="12"/>
      <c r="G31" s="12"/>
      <c r="H31" s="12"/>
      <c r="I31" s="12"/>
      <c r="J31" s="12"/>
      <c r="K31" s="12"/>
      <c r="L31" s="12"/>
      <c r="M31" s="12"/>
    </row>
    <row r="33" spans="1:19">
      <c r="A33" s="14" t="s">
        <v>1054</v>
      </c>
      <c r="B33" s="14"/>
      <c r="C33" s="14"/>
      <c r="D33" s="14"/>
      <c r="E33" s="14"/>
      <c r="F33" s="14"/>
      <c r="G33" s="14"/>
      <c r="H33" s="15"/>
      <c r="I33" s="14"/>
      <c r="J33" s="15"/>
      <c r="K33" s="15"/>
      <c r="L33" s="15"/>
      <c r="M33" s="15"/>
      <c r="N33" s="662" t="s">
        <v>1056</v>
      </c>
      <c r="O33" s="894"/>
      <c r="P33" s="894"/>
      <c r="Q33" s="895"/>
      <c r="R33" s="15"/>
      <c r="S33" s="15"/>
    </row>
    <row r="34" spans="1:19" ht="12.75" customHeight="1">
      <c r="A34" s="753" t="s">
        <v>1029</v>
      </c>
      <c r="B34" s="753"/>
      <c r="C34" s="753"/>
      <c r="D34" s="753"/>
      <c r="E34" s="753"/>
      <c r="F34" s="753"/>
      <c r="G34" s="753"/>
      <c r="H34" s="753"/>
      <c r="I34" s="753"/>
      <c r="J34" s="753"/>
      <c r="K34" s="753"/>
      <c r="L34" s="753"/>
      <c r="M34" s="753"/>
      <c r="N34" s="753"/>
      <c r="O34" s="753"/>
      <c r="P34" s="753"/>
      <c r="Q34" s="753"/>
      <c r="R34" s="15"/>
      <c r="S34" s="15"/>
    </row>
    <row r="35" spans="1:19" ht="13.15" customHeight="1">
      <c r="A35" s="753" t="s">
        <v>961</v>
      </c>
      <c r="B35" s="753"/>
      <c r="C35" s="753"/>
      <c r="D35" s="753"/>
      <c r="E35" s="753"/>
      <c r="F35" s="753"/>
      <c r="G35" s="753"/>
      <c r="H35" s="753"/>
      <c r="I35" s="753"/>
      <c r="J35" s="753"/>
      <c r="K35" s="753"/>
      <c r="L35" s="753"/>
      <c r="M35" s="753"/>
      <c r="N35" s="753"/>
      <c r="O35" s="753"/>
      <c r="P35" s="753"/>
      <c r="Q35" s="753"/>
      <c r="R35" s="753"/>
      <c r="S35" s="753"/>
    </row>
    <row r="36" spans="1:19">
      <c r="A36" s="14"/>
      <c r="B36" s="14"/>
      <c r="C36" s="14"/>
      <c r="D36" s="14"/>
      <c r="E36" s="14"/>
      <c r="F36" s="14"/>
      <c r="G36" s="15"/>
      <c r="H36" s="15"/>
      <c r="I36" s="15"/>
      <c r="J36" s="15"/>
      <c r="K36" s="15"/>
      <c r="L36" s="15"/>
      <c r="M36" s="15"/>
      <c r="N36" s="786" t="s">
        <v>83</v>
      </c>
      <c r="O36" s="786"/>
      <c r="P36" s="786"/>
      <c r="Q36" s="786"/>
      <c r="R36" s="15"/>
      <c r="S36" s="15"/>
    </row>
    <row r="37" spans="1:19">
      <c r="A37" s="897"/>
      <c r="B37" s="897"/>
      <c r="C37" s="897"/>
      <c r="D37" s="897"/>
      <c r="E37" s="897"/>
      <c r="F37" s="897"/>
      <c r="G37" s="897"/>
      <c r="H37" s="897"/>
      <c r="I37" s="897"/>
      <c r="J37" s="897"/>
      <c r="K37" s="897"/>
      <c r="L37" s="897"/>
      <c r="M37" s="15"/>
      <c r="N37" s="15"/>
      <c r="O37" s="15"/>
      <c r="P37" s="15"/>
      <c r="Q37" s="15"/>
      <c r="R37" s="15"/>
      <c r="S37" s="15"/>
    </row>
    <row r="38" spans="1:19" ht="15">
      <c r="A38" s="15"/>
      <c r="B38" s="15"/>
      <c r="C38" s="15"/>
      <c r="D38" s="50"/>
      <c r="E38" s="20"/>
      <c r="F38" s="20"/>
      <c r="G38" s="20"/>
      <c r="H38" s="20"/>
      <c r="I38" s="372"/>
      <c r="J38" s="372"/>
      <c r="K38" s="20"/>
      <c r="L38" s="372"/>
      <c r="M38" s="50"/>
      <c r="N38" s="368"/>
      <c r="O38" s="15"/>
      <c r="P38" s="15"/>
      <c r="Q38" s="15"/>
      <c r="R38" s="15"/>
      <c r="S38" s="15"/>
    </row>
    <row r="39" spans="1:19" ht="15">
      <c r="A39" s="15"/>
      <c r="B39" s="15"/>
      <c r="C39" s="15"/>
      <c r="D39" s="50"/>
      <c r="E39" s="20"/>
      <c r="F39" s="20"/>
      <c r="G39" s="20"/>
      <c r="H39" s="20"/>
      <c r="I39" s="372"/>
      <c r="J39" s="372"/>
      <c r="K39" s="20"/>
      <c r="L39" s="372"/>
      <c r="M39" s="50"/>
      <c r="N39" s="368"/>
      <c r="O39" s="15"/>
      <c r="P39" s="15"/>
      <c r="Q39" s="15"/>
      <c r="R39" s="15"/>
      <c r="S39" s="15"/>
    </row>
    <row r="40" spans="1:19" ht="15">
      <c r="A40" s="15"/>
      <c r="B40" s="15"/>
      <c r="C40" s="15"/>
      <c r="D40" s="50"/>
      <c r="E40" s="20"/>
      <c r="F40" s="20"/>
      <c r="G40" s="20"/>
      <c r="H40" s="20"/>
      <c r="I40" s="372"/>
      <c r="J40" s="372"/>
      <c r="K40" s="20"/>
      <c r="L40" s="372"/>
      <c r="M40" s="50"/>
      <c r="N40" s="368"/>
      <c r="O40" s="15"/>
      <c r="P40" s="15"/>
      <c r="Q40" s="15"/>
      <c r="R40" s="15"/>
      <c r="S40" s="15"/>
    </row>
    <row r="41" spans="1:19" ht="15">
      <c r="A41" s="15"/>
      <c r="B41" s="15"/>
      <c r="C41" s="15"/>
      <c r="D41" s="50"/>
      <c r="E41" s="369"/>
      <c r="F41" s="20"/>
      <c r="G41" s="20"/>
      <c r="H41" s="20"/>
      <c r="I41" s="372"/>
      <c r="J41" s="372"/>
      <c r="K41" s="20"/>
      <c r="L41" s="372"/>
      <c r="M41" s="50"/>
      <c r="N41" s="368"/>
      <c r="O41" s="15"/>
      <c r="P41" s="15"/>
      <c r="Q41" s="15"/>
      <c r="R41" s="15"/>
      <c r="S41" s="15"/>
    </row>
    <row r="42" spans="1:19" ht="15">
      <c r="A42" s="15"/>
      <c r="B42" s="15"/>
      <c r="C42" s="50"/>
      <c r="D42" s="50"/>
      <c r="E42" s="368"/>
      <c r="F42" s="374"/>
      <c r="G42" s="50"/>
      <c r="H42" s="50"/>
      <c r="I42" s="50"/>
      <c r="J42" s="50"/>
      <c r="K42" s="50"/>
      <c r="L42" s="50"/>
      <c r="M42" s="50"/>
      <c r="N42" s="368"/>
      <c r="O42" s="20"/>
      <c r="P42" s="20"/>
      <c r="Q42" s="20"/>
      <c r="R42" s="15"/>
      <c r="S42" s="15"/>
    </row>
    <row r="43" spans="1:19" ht="15">
      <c r="A43" s="15"/>
      <c r="B43" s="15"/>
      <c r="C43" s="50"/>
      <c r="D43" s="50"/>
      <c r="E43" s="368"/>
      <c r="F43" s="374"/>
      <c r="G43" s="50"/>
      <c r="H43" s="50"/>
      <c r="I43" s="50"/>
      <c r="J43" s="50"/>
      <c r="K43" s="50"/>
      <c r="L43" s="50"/>
      <c r="M43" s="50"/>
      <c r="N43" s="368"/>
      <c r="O43" s="20"/>
      <c r="P43" s="20"/>
      <c r="Q43" s="20"/>
      <c r="R43" s="15"/>
      <c r="S43" s="15"/>
    </row>
    <row r="44" spans="1:19" ht="15">
      <c r="A44" s="15"/>
      <c r="B44" s="15"/>
      <c r="C44" s="50"/>
      <c r="D44" s="50"/>
      <c r="E44" s="368"/>
      <c r="F44" s="374"/>
      <c r="G44" s="50"/>
      <c r="H44" s="50"/>
      <c r="I44" s="50"/>
      <c r="J44" s="50"/>
      <c r="K44" s="50"/>
      <c r="L44" s="50"/>
      <c r="M44" s="50"/>
      <c r="N44" s="368"/>
      <c r="O44" s="20"/>
      <c r="P44" s="20"/>
      <c r="Q44" s="20"/>
      <c r="R44" s="15"/>
      <c r="S44" s="15"/>
    </row>
    <row r="45" spans="1:19" ht="15">
      <c r="A45" s="15"/>
      <c r="B45" s="15"/>
      <c r="C45" s="50"/>
      <c r="D45" s="50"/>
      <c r="E45" s="368"/>
      <c r="F45" s="374"/>
      <c r="G45" s="50"/>
      <c r="H45" s="50"/>
      <c r="I45" s="50"/>
      <c r="J45" s="50"/>
      <c r="K45" s="50"/>
      <c r="L45" s="50"/>
      <c r="M45" s="50"/>
      <c r="N45" s="368"/>
      <c r="O45" s="20"/>
      <c r="P45" s="20"/>
      <c r="Q45" s="20"/>
      <c r="R45" s="15"/>
      <c r="S45" s="358"/>
    </row>
    <row r="46" spans="1:19" ht="15">
      <c r="A46" s="15"/>
      <c r="B46" s="15"/>
      <c r="C46" s="50"/>
      <c r="D46" s="50"/>
      <c r="E46" s="368"/>
      <c r="F46" s="374"/>
      <c r="G46" s="50"/>
      <c r="H46" s="50"/>
      <c r="I46" s="50"/>
      <c r="J46" s="50"/>
      <c r="K46" s="50"/>
      <c r="L46" s="50"/>
      <c r="M46" s="50"/>
      <c r="N46" s="368"/>
      <c r="O46" s="20"/>
      <c r="P46" s="20"/>
      <c r="Q46" s="20"/>
      <c r="R46" s="15"/>
      <c r="S46" s="358"/>
    </row>
    <row r="47" spans="1:19" ht="15">
      <c r="A47" s="15"/>
      <c r="B47" s="15"/>
      <c r="C47" s="50"/>
      <c r="D47" s="50"/>
      <c r="E47" s="368"/>
      <c r="F47" s="374"/>
      <c r="G47" s="50"/>
      <c r="H47" s="50"/>
      <c r="I47" s="50"/>
      <c r="J47" s="50"/>
      <c r="K47" s="50"/>
      <c r="L47" s="50"/>
      <c r="M47" s="50"/>
      <c r="N47" s="368"/>
      <c r="O47" s="20"/>
      <c r="P47" s="20"/>
      <c r="Q47" s="20"/>
      <c r="R47" s="15"/>
      <c r="S47" s="15"/>
    </row>
    <row r="48" spans="1:19" ht="15">
      <c r="A48" s="15"/>
      <c r="B48" s="15"/>
      <c r="C48" s="50"/>
      <c r="D48" s="50"/>
      <c r="E48" s="368"/>
      <c r="F48" s="374"/>
      <c r="G48" s="50"/>
      <c r="H48" s="50"/>
      <c r="I48" s="50"/>
      <c r="J48" s="50"/>
      <c r="K48" s="50"/>
      <c r="L48" s="50"/>
      <c r="M48" s="50"/>
      <c r="N48" s="368"/>
      <c r="O48" s="20"/>
      <c r="P48" s="20"/>
      <c r="Q48" s="20"/>
      <c r="R48" s="15"/>
      <c r="S48" s="358"/>
    </row>
    <row r="49" spans="3:19" ht="15">
      <c r="C49" s="50"/>
      <c r="D49" s="50"/>
      <c r="E49" s="368"/>
      <c r="F49" s="374"/>
      <c r="G49" s="50"/>
      <c r="H49" s="50"/>
      <c r="I49" s="50"/>
      <c r="J49" s="50"/>
      <c r="K49" s="50"/>
      <c r="L49" s="50"/>
      <c r="M49" s="50"/>
      <c r="N49" s="368"/>
      <c r="O49" s="20"/>
      <c r="P49" s="20"/>
      <c r="Q49" s="20"/>
      <c r="R49" s="15"/>
      <c r="S49" s="15"/>
    </row>
    <row r="50" spans="3:19" ht="15">
      <c r="C50" s="50"/>
      <c r="D50" s="50"/>
      <c r="E50" s="368"/>
      <c r="F50" s="374"/>
      <c r="G50" s="50"/>
      <c r="H50" s="50"/>
      <c r="I50" s="50"/>
      <c r="J50" s="50"/>
      <c r="K50" s="50"/>
      <c r="L50" s="50"/>
      <c r="M50" s="50"/>
      <c r="N50" s="368"/>
      <c r="O50" s="20"/>
      <c r="P50" s="20"/>
      <c r="Q50" s="20"/>
      <c r="R50" s="15"/>
      <c r="S50" s="358"/>
    </row>
    <row r="51" spans="3:19" ht="15">
      <c r="C51" s="50"/>
      <c r="D51" s="50"/>
      <c r="E51" s="368"/>
      <c r="F51" s="374"/>
      <c r="G51" s="50"/>
      <c r="H51" s="50"/>
      <c r="I51" s="50"/>
      <c r="J51" s="50"/>
      <c r="K51" s="50"/>
      <c r="L51" s="50"/>
      <c r="M51" s="50"/>
      <c r="N51" s="368"/>
      <c r="O51" s="20"/>
      <c r="P51" s="20"/>
      <c r="Q51" s="20"/>
      <c r="R51" s="15"/>
      <c r="S51" s="358"/>
    </row>
    <row r="52" spans="3:19" ht="15">
      <c r="C52" s="50"/>
      <c r="D52" s="50"/>
      <c r="E52" s="368"/>
      <c r="F52" s="374"/>
      <c r="G52" s="50"/>
      <c r="H52" s="50"/>
      <c r="I52" s="50"/>
      <c r="J52" s="50"/>
      <c r="K52" s="50"/>
      <c r="L52" s="50"/>
      <c r="M52" s="20"/>
      <c r="N52" s="368"/>
      <c r="O52" s="20"/>
      <c r="P52" s="20"/>
      <c r="Q52" s="20"/>
      <c r="R52" s="15"/>
      <c r="S52" s="358"/>
    </row>
    <row r="53" spans="3:19" ht="15">
      <c r="C53" s="50"/>
      <c r="D53" s="50"/>
      <c r="E53" s="368"/>
      <c r="F53" s="374"/>
      <c r="G53" s="50"/>
      <c r="H53" s="50"/>
      <c r="I53" s="50"/>
      <c r="J53" s="50"/>
      <c r="K53" s="50"/>
      <c r="L53" s="50"/>
      <c r="M53" s="20"/>
      <c r="N53" s="368"/>
      <c r="O53" s="20"/>
      <c r="P53" s="20"/>
      <c r="Q53" s="20"/>
      <c r="R53" s="15"/>
      <c r="S53" s="358"/>
    </row>
    <row r="54" spans="3:19" ht="15">
      <c r="C54" s="50"/>
      <c r="D54" s="50"/>
      <c r="E54" s="368"/>
      <c r="F54" s="374"/>
      <c r="G54" s="50"/>
      <c r="H54" s="50"/>
      <c r="I54" s="50"/>
      <c r="J54" s="50"/>
      <c r="K54" s="50"/>
      <c r="L54" s="50"/>
      <c r="M54" s="20"/>
      <c r="N54" s="368"/>
      <c r="O54" s="20"/>
      <c r="P54" s="20"/>
      <c r="Q54" s="20"/>
      <c r="R54" s="15"/>
      <c r="S54" s="358"/>
    </row>
    <row r="55" spans="3:19" ht="15">
      <c r="C55" s="50"/>
      <c r="D55" s="50"/>
      <c r="E55" s="368"/>
      <c r="F55" s="374"/>
      <c r="G55" s="50"/>
      <c r="H55" s="50"/>
      <c r="I55" s="50"/>
      <c r="J55" s="50"/>
      <c r="K55" s="50"/>
      <c r="L55" s="50"/>
      <c r="M55" s="20"/>
      <c r="N55" s="368"/>
      <c r="O55" s="20"/>
      <c r="P55" s="20"/>
      <c r="Q55" s="20"/>
      <c r="R55" s="15"/>
      <c r="S55" s="358"/>
    </row>
    <row r="56" spans="3:19" ht="15.75">
      <c r="C56" s="113"/>
      <c r="D56" s="113"/>
      <c r="E56" s="113"/>
      <c r="F56" s="113"/>
      <c r="G56" s="113"/>
      <c r="H56" s="113"/>
      <c r="I56" s="113"/>
      <c r="J56" s="113"/>
      <c r="K56" s="113"/>
      <c r="L56" s="113"/>
      <c r="M56" s="20"/>
      <c r="N56" s="27"/>
      <c r="O56" s="20"/>
      <c r="P56" s="20"/>
      <c r="Q56" s="20"/>
      <c r="R56" s="15"/>
      <c r="S56" s="15"/>
    </row>
    <row r="57" spans="3:19" ht="15">
      <c r="C57" s="20"/>
      <c r="D57" s="20"/>
      <c r="E57" s="20"/>
      <c r="F57" s="50"/>
      <c r="G57" s="50"/>
      <c r="H57" s="368"/>
      <c r="I57" s="374"/>
      <c r="J57" s="20"/>
      <c r="K57" s="20"/>
      <c r="L57" s="20"/>
      <c r="M57" s="20"/>
      <c r="N57" s="20"/>
      <c r="O57" s="20"/>
      <c r="P57" s="20"/>
      <c r="Q57" s="20"/>
      <c r="R57" s="15"/>
      <c r="S57" s="15"/>
    </row>
    <row r="58" spans="3:19" ht="15">
      <c r="C58" s="20"/>
      <c r="D58" s="20"/>
      <c r="E58" s="20"/>
      <c r="F58" s="50"/>
      <c r="G58" s="50"/>
      <c r="H58" s="368"/>
      <c r="I58" s="374"/>
      <c r="J58" s="374"/>
      <c r="K58" s="20"/>
      <c r="L58" s="20"/>
      <c r="M58" s="20"/>
      <c r="N58" s="20"/>
      <c r="O58" s="20"/>
      <c r="P58" s="20"/>
      <c r="Q58" s="20"/>
      <c r="R58" s="15"/>
      <c r="S58" s="15"/>
    </row>
    <row r="59" spans="3:19" ht="15">
      <c r="C59" s="20"/>
      <c r="D59" s="20"/>
      <c r="E59" s="20"/>
      <c r="F59" s="50"/>
      <c r="G59" s="50"/>
      <c r="H59" s="368"/>
      <c r="I59" s="374"/>
      <c r="J59" s="20"/>
      <c r="K59" s="20"/>
      <c r="L59" s="20"/>
      <c r="M59" s="20"/>
      <c r="N59" s="20"/>
      <c r="O59" s="20"/>
      <c r="P59" s="20"/>
      <c r="Q59" s="20"/>
      <c r="R59" s="15"/>
      <c r="S59" s="15"/>
    </row>
    <row r="60" spans="3:19" ht="15">
      <c r="C60" s="15"/>
      <c r="D60" s="20"/>
      <c r="E60" s="20"/>
      <c r="F60" s="50"/>
      <c r="G60" s="50"/>
      <c r="H60" s="368"/>
      <c r="I60" s="374"/>
      <c r="J60" s="20"/>
      <c r="K60" s="20"/>
      <c r="L60" s="20"/>
      <c r="M60" s="20"/>
      <c r="N60" s="20"/>
      <c r="O60" s="15"/>
      <c r="P60" s="15"/>
      <c r="Q60" s="15"/>
      <c r="R60" s="15"/>
      <c r="S60" s="15"/>
    </row>
    <row r="61" spans="3:19" ht="15">
      <c r="C61" s="15"/>
      <c r="D61" s="20"/>
      <c r="E61" s="20"/>
      <c r="F61" s="50"/>
      <c r="G61" s="50"/>
      <c r="H61" s="368"/>
      <c r="I61" s="374"/>
      <c r="J61" s="20"/>
      <c r="K61" s="20"/>
      <c r="L61" s="20"/>
      <c r="M61" s="20"/>
      <c r="N61" s="20"/>
      <c r="O61" s="20"/>
      <c r="P61" s="20"/>
      <c r="Q61" s="20"/>
      <c r="R61" s="15"/>
      <c r="S61" s="15"/>
    </row>
    <row r="62" spans="3:19" ht="15">
      <c r="C62" s="15"/>
      <c r="D62" s="20"/>
      <c r="E62" s="20"/>
      <c r="F62" s="50"/>
      <c r="G62" s="50"/>
      <c r="H62" s="368"/>
      <c r="I62" s="374"/>
      <c r="J62" s="20"/>
      <c r="K62" s="20"/>
      <c r="L62" s="20"/>
      <c r="M62" s="20"/>
      <c r="N62" s="20"/>
      <c r="O62" s="20"/>
      <c r="P62" s="20"/>
      <c r="Q62" s="20"/>
      <c r="R62" s="15"/>
      <c r="S62" s="15"/>
    </row>
    <row r="63" spans="3:19" ht="14.25">
      <c r="C63" s="15"/>
      <c r="D63" s="20"/>
      <c r="E63" s="20"/>
      <c r="F63" s="50"/>
      <c r="G63" s="50"/>
      <c r="H63" s="50"/>
      <c r="I63" s="50"/>
      <c r="J63" s="50"/>
      <c r="K63" s="50"/>
      <c r="L63" s="50"/>
      <c r="M63" s="20"/>
      <c r="N63" s="20"/>
      <c r="O63" s="20"/>
      <c r="P63" s="20"/>
      <c r="Q63" s="20"/>
      <c r="R63" s="15"/>
      <c r="S63" s="15"/>
    </row>
    <row r="64" spans="3:19" ht="14.25">
      <c r="C64" s="15"/>
      <c r="D64" s="20"/>
      <c r="E64" s="20"/>
      <c r="F64" s="50"/>
      <c r="G64" s="50"/>
      <c r="H64" s="50"/>
      <c r="I64" s="50"/>
      <c r="J64" s="50"/>
      <c r="K64" s="50"/>
      <c r="L64" s="50"/>
      <c r="M64" s="20"/>
      <c r="N64" s="20"/>
      <c r="O64" s="20"/>
      <c r="P64" s="20"/>
      <c r="Q64" s="20"/>
      <c r="R64" s="15"/>
      <c r="S64" s="15"/>
    </row>
    <row r="65" spans="4:17" ht="14.25">
      <c r="D65" s="20"/>
      <c r="E65" s="20"/>
      <c r="F65" s="50"/>
      <c r="G65" s="50"/>
      <c r="H65" s="50"/>
      <c r="I65" s="50"/>
      <c r="J65" s="50"/>
      <c r="K65" s="50"/>
      <c r="L65" s="50"/>
      <c r="M65" s="20"/>
      <c r="N65" s="20"/>
      <c r="O65" s="20"/>
      <c r="P65" s="20"/>
      <c r="Q65" s="20"/>
    </row>
    <row r="66" spans="4:17" ht="14.25">
      <c r="D66" s="20"/>
      <c r="E66" s="20"/>
      <c r="F66" s="50"/>
      <c r="G66" s="50"/>
      <c r="H66" s="50"/>
      <c r="I66" s="50"/>
      <c r="J66" s="50"/>
      <c r="K66" s="50"/>
      <c r="L66" s="50"/>
      <c r="M66" s="20"/>
      <c r="N66" s="20"/>
      <c r="O66" s="20"/>
      <c r="P66" s="20"/>
      <c r="Q66" s="20"/>
    </row>
    <row r="67" spans="4:17" ht="14.25">
      <c r="D67" s="20"/>
      <c r="E67" s="20"/>
      <c r="F67" s="50"/>
      <c r="G67" s="50"/>
      <c r="H67" s="50"/>
      <c r="I67" s="50"/>
      <c r="J67" s="50"/>
      <c r="K67" s="50"/>
      <c r="L67" s="50"/>
      <c r="M67" s="20"/>
      <c r="N67" s="20"/>
      <c r="O67" s="20"/>
      <c r="P67" s="20"/>
      <c r="Q67" s="20"/>
    </row>
    <row r="68" spans="4:17" ht="14.25">
      <c r="D68" s="20"/>
      <c r="E68" s="20"/>
      <c r="F68" s="50"/>
      <c r="G68" s="50"/>
      <c r="H68" s="50"/>
      <c r="I68" s="50"/>
      <c r="J68" s="50"/>
      <c r="K68" s="50"/>
      <c r="L68" s="50"/>
      <c r="M68" s="20"/>
      <c r="N68" s="20"/>
      <c r="O68" s="20"/>
      <c r="P68" s="20"/>
      <c r="Q68" s="20"/>
    </row>
    <row r="69" spans="4:17" ht="14.25">
      <c r="D69" s="20"/>
      <c r="E69" s="20"/>
      <c r="F69" s="50"/>
      <c r="G69" s="50"/>
      <c r="H69" s="50"/>
      <c r="I69" s="50"/>
      <c r="J69" s="50"/>
      <c r="K69" s="50"/>
      <c r="L69" s="50"/>
      <c r="M69" s="20"/>
      <c r="N69" s="20"/>
      <c r="O69" s="20"/>
      <c r="P69" s="20"/>
      <c r="Q69" s="20"/>
    </row>
    <row r="70" spans="4:17" ht="15.75">
      <c r="D70" s="20"/>
      <c r="E70" s="20"/>
      <c r="F70" s="113"/>
      <c r="G70" s="113"/>
      <c r="H70" s="50"/>
      <c r="I70" s="50"/>
      <c r="J70" s="50"/>
      <c r="K70" s="50"/>
      <c r="L70" s="50"/>
      <c r="M70" s="20"/>
      <c r="N70" s="20"/>
      <c r="O70" s="20"/>
      <c r="P70" s="20"/>
      <c r="Q70" s="20"/>
    </row>
    <row r="71" spans="4:17" ht="14.25">
      <c r="D71" s="20"/>
      <c r="E71" s="20"/>
      <c r="F71" s="20"/>
      <c r="G71" s="20"/>
      <c r="H71" s="50"/>
      <c r="I71" s="50"/>
      <c r="J71" s="50"/>
      <c r="K71" s="50"/>
      <c r="L71" s="50"/>
      <c r="M71" s="20"/>
      <c r="N71" s="20"/>
      <c r="O71" s="20"/>
      <c r="P71" s="20"/>
      <c r="Q71" s="20"/>
    </row>
    <row r="72" spans="4:17" ht="14.25">
      <c r="D72" s="15"/>
      <c r="E72" s="15"/>
      <c r="F72" s="15"/>
      <c r="G72" s="15"/>
      <c r="H72" s="50"/>
      <c r="I72" s="50"/>
      <c r="J72" s="50"/>
      <c r="K72" s="50"/>
      <c r="L72" s="50"/>
      <c r="M72" s="20"/>
      <c r="N72" s="20"/>
      <c r="O72" s="20"/>
      <c r="P72" s="20"/>
      <c r="Q72" s="20"/>
    </row>
    <row r="73" spans="4:17" ht="14.25">
      <c r="D73" s="15"/>
      <c r="E73" s="15"/>
      <c r="F73" s="15"/>
      <c r="G73" s="15"/>
      <c r="H73" s="50"/>
      <c r="I73" s="50"/>
      <c r="J73" s="50"/>
      <c r="K73" s="50"/>
      <c r="L73" s="50"/>
      <c r="M73" s="20"/>
      <c r="N73" s="20"/>
      <c r="O73" s="20"/>
      <c r="P73" s="20"/>
      <c r="Q73" s="20"/>
    </row>
    <row r="74" spans="4:17" ht="14.25">
      <c r="D74" s="15"/>
      <c r="E74" s="15"/>
      <c r="F74" s="15"/>
      <c r="G74" s="15"/>
      <c r="H74" s="50"/>
      <c r="I74" s="50"/>
      <c r="J74" s="50"/>
      <c r="K74" s="50"/>
      <c r="L74" s="50"/>
      <c r="M74" s="20"/>
      <c r="N74" s="20"/>
      <c r="O74" s="20"/>
      <c r="P74" s="20"/>
      <c r="Q74" s="20"/>
    </row>
    <row r="75" spans="4:17" ht="14.25">
      <c r="D75" s="15"/>
      <c r="E75" s="15"/>
      <c r="F75" s="15"/>
      <c r="G75" s="15"/>
      <c r="H75" s="50"/>
      <c r="I75" s="50"/>
      <c r="J75" s="50"/>
      <c r="K75" s="50"/>
      <c r="L75" s="50"/>
      <c r="M75" s="20"/>
      <c r="N75" s="20"/>
      <c r="O75" s="20"/>
      <c r="P75" s="20"/>
      <c r="Q75" s="20"/>
    </row>
    <row r="76" spans="4:17" ht="14.25">
      <c r="D76" s="15"/>
      <c r="E76" s="15"/>
      <c r="F76" s="15"/>
      <c r="G76" s="15"/>
      <c r="H76" s="50"/>
      <c r="I76" s="50"/>
      <c r="J76" s="50"/>
      <c r="K76" s="50"/>
      <c r="L76" s="50"/>
      <c r="M76" s="20"/>
      <c r="N76" s="20"/>
      <c r="O76" s="20"/>
      <c r="P76" s="20"/>
      <c r="Q76" s="20"/>
    </row>
    <row r="77" spans="4:17" ht="15.75">
      <c r="D77" s="15"/>
      <c r="E77" s="15"/>
      <c r="F77" s="15"/>
      <c r="G77" s="15"/>
      <c r="H77" s="113"/>
      <c r="I77" s="113"/>
      <c r="J77" s="113"/>
      <c r="K77" s="113"/>
      <c r="L77" s="113"/>
      <c r="M77" s="20"/>
      <c r="N77" s="20"/>
      <c r="O77" s="20"/>
      <c r="P77" s="20"/>
      <c r="Q77" s="20"/>
    </row>
    <row r="78" spans="4:17">
      <c r="D78" s="15"/>
      <c r="E78" s="15"/>
      <c r="F78" s="15"/>
      <c r="G78" s="15"/>
      <c r="H78" s="20"/>
      <c r="I78" s="20"/>
      <c r="J78" s="20"/>
      <c r="K78" s="20"/>
      <c r="L78" s="20"/>
      <c r="M78" s="20"/>
      <c r="N78" s="20"/>
      <c r="O78" s="20"/>
      <c r="P78" s="20"/>
      <c r="Q78" s="20"/>
    </row>
    <row r="79" spans="4:17">
      <c r="D79" s="15"/>
      <c r="E79" s="15"/>
      <c r="F79" s="15"/>
      <c r="G79" s="15"/>
      <c r="H79" s="20"/>
      <c r="I79" s="20"/>
      <c r="J79" s="20"/>
      <c r="K79" s="20"/>
      <c r="L79" s="20"/>
      <c r="M79" s="20"/>
      <c r="N79" s="20"/>
      <c r="O79" s="20"/>
      <c r="P79" s="20"/>
      <c r="Q79" s="20"/>
    </row>
    <row r="80" spans="4:17">
      <c r="D80" s="15"/>
      <c r="E80" s="15"/>
      <c r="F80" s="15"/>
      <c r="G80" s="15"/>
      <c r="H80" s="20"/>
      <c r="I80" s="20"/>
      <c r="J80" s="20"/>
      <c r="K80" s="20"/>
      <c r="L80" s="20"/>
      <c r="M80" s="20"/>
      <c r="N80" s="20"/>
      <c r="O80" s="20"/>
      <c r="P80" s="20"/>
      <c r="Q80" s="20"/>
    </row>
    <row r="81" spans="8:17">
      <c r="H81" s="20"/>
      <c r="I81" s="20"/>
      <c r="J81" s="20"/>
      <c r="K81" s="20"/>
      <c r="L81" s="20"/>
      <c r="M81" s="20"/>
      <c r="N81" s="20"/>
      <c r="O81" s="20"/>
      <c r="P81" s="20"/>
      <c r="Q81" s="20"/>
    </row>
    <row r="82" spans="8:17">
      <c r="H82" s="20"/>
      <c r="I82" s="20"/>
      <c r="J82" s="20"/>
      <c r="K82" s="20"/>
      <c r="L82" s="20"/>
      <c r="M82" s="20"/>
      <c r="N82" s="20"/>
      <c r="O82" s="20"/>
      <c r="P82" s="20"/>
      <c r="Q82" s="20"/>
    </row>
    <row r="83" spans="8:17">
      <c r="H83" s="20"/>
      <c r="I83" s="20"/>
      <c r="J83" s="20"/>
      <c r="K83" s="20"/>
      <c r="L83" s="20"/>
      <c r="M83" s="20"/>
      <c r="N83" s="20"/>
      <c r="O83" s="20"/>
      <c r="P83" s="20"/>
      <c r="Q83" s="20"/>
    </row>
    <row r="84" spans="8:17">
      <c r="H84" s="20"/>
      <c r="I84" s="20"/>
      <c r="J84" s="20"/>
      <c r="K84" s="20"/>
      <c r="L84" s="20"/>
      <c r="M84" s="20"/>
      <c r="N84" s="20"/>
      <c r="O84" s="20"/>
      <c r="P84" s="20"/>
      <c r="Q84" s="20"/>
    </row>
    <row r="85" spans="8:17">
      <c r="H85" s="20"/>
      <c r="I85" s="20"/>
      <c r="J85" s="20"/>
      <c r="K85" s="20"/>
      <c r="L85" s="20"/>
      <c r="M85" s="20"/>
      <c r="N85" s="20"/>
      <c r="O85" s="20"/>
      <c r="P85" s="20"/>
      <c r="Q85" s="20"/>
    </row>
    <row r="86" spans="8:17">
      <c r="H86" s="20"/>
      <c r="I86" s="20"/>
      <c r="J86" s="20"/>
      <c r="K86" s="20"/>
      <c r="L86" s="20"/>
      <c r="M86" s="20"/>
      <c r="N86" s="20"/>
      <c r="O86" s="20"/>
      <c r="P86" s="20"/>
      <c r="Q86" s="20"/>
    </row>
    <row r="87" spans="8:17">
      <c r="H87" s="20"/>
      <c r="I87" s="20"/>
      <c r="J87" s="20"/>
      <c r="K87" s="20"/>
      <c r="L87" s="20"/>
      <c r="M87" s="20"/>
      <c r="N87" s="20"/>
      <c r="O87" s="20"/>
      <c r="P87" s="20"/>
      <c r="Q87" s="20"/>
    </row>
    <row r="88" spans="8:17">
      <c r="H88" s="20"/>
      <c r="I88" s="20"/>
      <c r="J88" s="20"/>
      <c r="K88" s="20"/>
      <c r="L88" s="20"/>
      <c r="M88" s="20"/>
      <c r="N88" s="20"/>
      <c r="O88" s="20"/>
      <c r="P88" s="20"/>
      <c r="Q88" s="20"/>
    </row>
    <row r="89" spans="8:17">
      <c r="H89" s="20"/>
      <c r="I89" s="20"/>
      <c r="J89" s="20"/>
      <c r="K89" s="20"/>
      <c r="L89" s="20"/>
      <c r="M89" s="20"/>
      <c r="N89" s="20"/>
      <c r="O89" s="20"/>
      <c r="P89" s="20"/>
      <c r="Q89" s="20"/>
    </row>
    <row r="90" spans="8:17">
      <c r="H90" s="20"/>
      <c r="I90" s="20"/>
      <c r="J90" s="20"/>
      <c r="K90" s="20"/>
      <c r="L90" s="20"/>
      <c r="M90" s="20"/>
      <c r="N90" s="20"/>
      <c r="O90" s="20"/>
      <c r="P90" s="20"/>
      <c r="Q90" s="20"/>
    </row>
    <row r="91" spans="8:17">
      <c r="H91" s="20"/>
      <c r="I91" s="20"/>
      <c r="J91" s="20"/>
      <c r="K91" s="20"/>
      <c r="L91" s="20"/>
      <c r="M91" s="20"/>
      <c r="N91" s="20"/>
      <c r="O91" s="20"/>
      <c r="P91" s="20"/>
      <c r="Q91" s="20"/>
    </row>
    <row r="92" spans="8:17">
      <c r="H92" s="20"/>
      <c r="I92" s="20"/>
      <c r="J92" s="20"/>
      <c r="K92" s="20"/>
      <c r="L92" s="20"/>
      <c r="M92" s="20"/>
      <c r="N92" s="20"/>
      <c r="O92" s="20"/>
      <c r="P92" s="20"/>
      <c r="Q92" s="20"/>
    </row>
    <row r="93" spans="8:17">
      <c r="H93" s="20"/>
      <c r="I93" s="20"/>
      <c r="J93" s="20"/>
      <c r="K93" s="20"/>
      <c r="L93" s="20"/>
      <c r="M93" s="20"/>
      <c r="N93" s="20"/>
      <c r="O93" s="20"/>
      <c r="P93" s="20"/>
      <c r="Q93" s="20"/>
    </row>
    <row r="94" spans="8:17">
      <c r="H94" s="20"/>
      <c r="I94" s="20"/>
      <c r="J94" s="20"/>
      <c r="K94" s="20"/>
      <c r="L94" s="20"/>
      <c r="M94" s="20"/>
      <c r="N94" s="20"/>
      <c r="O94" s="20"/>
      <c r="P94" s="20"/>
      <c r="Q94" s="20"/>
    </row>
    <row r="95" spans="8:17">
      <c r="H95" s="20"/>
      <c r="I95" s="20"/>
      <c r="J95" s="20"/>
      <c r="K95" s="20"/>
      <c r="L95" s="20"/>
      <c r="M95" s="20"/>
      <c r="N95" s="20"/>
      <c r="O95" s="20"/>
      <c r="P95" s="20"/>
      <c r="Q95" s="20"/>
    </row>
    <row r="96" spans="8:17">
      <c r="H96" s="20"/>
      <c r="I96" s="20"/>
      <c r="J96" s="20"/>
      <c r="K96" s="20"/>
      <c r="L96" s="20"/>
      <c r="M96" s="20"/>
      <c r="N96" s="20"/>
      <c r="O96" s="20"/>
      <c r="P96" s="20"/>
      <c r="Q96" s="20"/>
    </row>
    <row r="97" spans="8:17">
      <c r="H97" s="20"/>
      <c r="I97" s="20"/>
      <c r="J97" s="20"/>
      <c r="K97" s="20"/>
      <c r="L97" s="20"/>
      <c r="M97" s="20"/>
      <c r="N97" s="20"/>
      <c r="O97" s="20"/>
      <c r="P97" s="20"/>
      <c r="Q97" s="20"/>
    </row>
    <row r="98" spans="8:17">
      <c r="H98" s="20"/>
      <c r="I98" s="20"/>
      <c r="J98" s="20"/>
      <c r="K98" s="20"/>
      <c r="L98" s="20"/>
      <c r="M98" s="20"/>
      <c r="N98" s="20"/>
      <c r="O98" s="20"/>
      <c r="P98" s="20"/>
      <c r="Q98" s="20"/>
    </row>
    <row r="99" spans="8:17">
      <c r="H99" s="20"/>
      <c r="I99" s="20"/>
      <c r="J99" s="20"/>
      <c r="K99" s="20"/>
      <c r="L99" s="20"/>
      <c r="M99" s="20"/>
      <c r="N99" s="20"/>
      <c r="O99" s="20"/>
      <c r="P99" s="20"/>
      <c r="Q99" s="20"/>
    </row>
    <row r="100" spans="8:17">
      <c r="H100" s="20"/>
      <c r="I100" s="20"/>
      <c r="J100" s="20"/>
      <c r="K100" s="20"/>
      <c r="L100" s="20"/>
      <c r="M100" s="20"/>
      <c r="N100" s="20"/>
      <c r="O100" s="20"/>
      <c r="P100" s="20"/>
      <c r="Q100" s="20"/>
    </row>
    <row r="101" spans="8:17">
      <c r="H101" s="20"/>
      <c r="I101" s="20"/>
      <c r="J101" s="20"/>
      <c r="K101" s="20"/>
      <c r="L101" s="20"/>
      <c r="M101" s="20"/>
      <c r="N101" s="20"/>
      <c r="O101" s="20"/>
      <c r="P101" s="20"/>
      <c r="Q101" s="20"/>
    </row>
    <row r="102" spans="8:17">
      <c r="H102" s="20"/>
      <c r="I102" s="20"/>
      <c r="J102" s="20"/>
      <c r="K102" s="20"/>
      <c r="L102" s="20"/>
      <c r="M102" s="20"/>
      <c r="N102" s="20"/>
      <c r="O102" s="20"/>
      <c r="P102" s="20"/>
      <c r="Q102" s="20"/>
    </row>
    <row r="103" spans="8:17">
      <c r="H103" s="20"/>
      <c r="I103" s="20"/>
      <c r="J103" s="20"/>
      <c r="K103" s="20"/>
      <c r="L103" s="20"/>
      <c r="M103" s="20"/>
      <c r="N103" s="20"/>
      <c r="O103" s="20"/>
      <c r="P103" s="20"/>
      <c r="Q103" s="20"/>
    </row>
    <row r="104" spans="8:17">
      <c r="H104" s="20"/>
      <c r="I104" s="20"/>
      <c r="J104" s="20"/>
      <c r="K104" s="20"/>
      <c r="L104" s="20"/>
      <c r="M104" s="20"/>
      <c r="N104" s="20"/>
      <c r="O104" s="20"/>
      <c r="P104" s="20"/>
      <c r="Q104" s="20"/>
    </row>
    <row r="105" spans="8:17">
      <c r="H105" s="20"/>
      <c r="I105" s="20"/>
      <c r="J105" s="20"/>
      <c r="K105" s="20"/>
      <c r="L105" s="20"/>
      <c r="M105" s="20"/>
      <c r="N105" s="20"/>
      <c r="O105" s="20"/>
      <c r="P105" s="20"/>
      <c r="Q105" s="20"/>
    </row>
    <row r="106" spans="8:17">
      <c r="H106" s="20"/>
      <c r="I106" s="20"/>
      <c r="J106" s="20"/>
      <c r="K106" s="20"/>
      <c r="L106" s="20"/>
      <c r="M106" s="20"/>
      <c r="N106" s="20"/>
      <c r="O106" s="20"/>
      <c r="P106" s="20"/>
      <c r="Q106" s="20"/>
    </row>
    <row r="107" spans="8:17">
      <c r="H107" s="20"/>
      <c r="I107" s="20"/>
      <c r="J107" s="20"/>
      <c r="K107" s="20"/>
      <c r="L107" s="20"/>
      <c r="M107" s="20"/>
      <c r="N107" s="20"/>
      <c r="O107" s="20"/>
      <c r="P107" s="20"/>
      <c r="Q107" s="20"/>
    </row>
    <row r="108" spans="8:17">
      <c r="H108" s="20"/>
      <c r="I108" s="20"/>
      <c r="J108" s="20"/>
      <c r="K108" s="20"/>
      <c r="L108" s="20"/>
      <c r="M108" s="20"/>
      <c r="N108" s="20"/>
      <c r="O108" s="20"/>
      <c r="P108" s="20"/>
      <c r="Q108" s="20"/>
    </row>
    <row r="109" spans="8:17">
      <c r="H109" s="20"/>
      <c r="I109" s="20"/>
      <c r="J109" s="20"/>
      <c r="K109" s="20"/>
      <c r="L109" s="20"/>
      <c r="M109" s="20"/>
      <c r="N109" s="20"/>
      <c r="O109" s="20"/>
      <c r="P109" s="20"/>
      <c r="Q109" s="20"/>
    </row>
    <row r="110" spans="8:17">
      <c r="H110" s="20"/>
      <c r="I110" s="20"/>
      <c r="J110" s="20"/>
      <c r="K110" s="20"/>
      <c r="L110" s="20"/>
      <c r="M110" s="20"/>
      <c r="N110" s="20"/>
      <c r="O110" s="20"/>
      <c r="P110" s="20"/>
      <c r="Q110" s="20"/>
    </row>
    <row r="111" spans="8:17">
      <c r="H111" s="20"/>
      <c r="I111" s="20"/>
      <c r="J111" s="20"/>
      <c r="K111" s="20"/>
      <c r="L111" s="20"/>
      <c r="M111" s="20"/>
      <c r="N111" s="20"/>
      <c r="O111" s="20"/>
      <c r="P111" s="20"/>
      <c r="Q111" s="20"/>
    </row>
    <row r="112" spans="8:17">
      <c r="H112" s="20"/>
      <c r="I112" s="20"/>
      <c r="J112" s="20"/>
      <c r="K112" s="20"/>
      <c r="L112" s="20"/>
      <c r="M112" s="20"/>
      <c r="N112" s="20"/>
      <c r="O112" s="20"/>
      <c r="P112" s="20"/>
      <c r="Q112" s="20"/>
    </row>
    <row r="113" spans="8:17">
      <c r="H113" s="20"/>
      <c r="I113" s="20"/>
      <c r="J113" s="20"/>
      <c r="K113" s="20"/>
      <c r="L113" s="20"/>
      <c r="M113" s="20"/>
      <c r="N113" s="20"/>
      <c r="O113" s="20"/>
      <c r="P113" s="20"/>
      <c r="Q113" s="20"/>
    </row>
    <row r="114" spans="8:17">
      <c r="H114" s="20"/>
      <c r="I114" s="20"/>
      <c r="J114" s="20"/>
      <c r="K114" s="20"/>
      <c r="L114" s="20"/>
      <c r="M114" s="20"/>
      <c r="N114" s="20"/>
      <c r="O114" s="20"/>
      <c r="P114" s="20"/>
      <c r="Q114" s="20"/>
    </row>
    <row r="115" spans="8:17">
      <c r="H115" s="20"/>
      <c r="I115" s="20"/>
      <c r="J115" s="20"/>
      <c r="K115" s="20"/>
      <c r="L115" s="20"/>
      <c r="M115" s="20"/>
      <c r="N115" s="20"/>
      <c r="O115" s="20"/>
      <c r="P115" s="20"/>
      <c r="Q115" s="20"/>
    </row>
    <row r="116" spans="8:17">
      <c r="H116" s="20"/>
      <c r="I116" s="20"/>
      <c r="J116" s="20"/>
      <c r="K116" s="20"/>
      <c r="L116" s="20"/>
      <c r="M116" s="20"/>
      <c r="N116" s="20"/>
      <c r="O116" s="20"/>
      <c r="P116" s="20"/>
      <c r="Q116" s="20"/>
    </row>
    <row r="117" spans="8:17">
      <c r="H117" s="20"/>
      <c r="I117" s="20"/>
      <c r="J117" s="20"/>
      <c r="K117" s="20"/>
      <c r="L117" s="20"/>
      <c r="M117" s="20"/>
      <c r="N117" s="20"/>
      <c r="O117" s="20"/>
      <c r="P117" s="20"/>
      <c r="Q117" s="20"/>
    </row>
    <row r="118" spans="8:17">
      <c r="H118" s="20"/>
      <c r="I118" s="20"/>
      <c r="J118" s="20"/>
      <c r="K118" s="20"/>
      <c r="L118" s="20"/>
      <c r="M118" s="20"/>
      <c r="N118" s="20"/>
      <c r="O118" s="20"/>
      <c r="P118" s="20"/>
      <c r="Q118" s="20"/>
    </row>
    <row r="119" spans="8:17">
      <c r="H119" s="20"/>
      <c r="I119" s="20"/>
      <c r="J119" s="20"/>
      <c r="K119" s="20"/>
      <c r="L119" s="20"/>
      <c r="M119" s="20"/>
      <c r="N119" s="20"/>
      <c r="O119" s="20"/>
      <c r="P119" s="20"/>
      <c r="Q119" s="20"/>
    </row>
    <row r="120" spans="8:17">
      <c r="H120" s="20"/>
      <c r="I120" s="20"/>
      <c r="J120" s="20"/>
      <c r="K120" s="20"/>
      <c r="L120" s="20"/>
      <c r="M120" s="20"/>
      <c r="N120" s="20"/>
      <c r="O120" s="20"/>
      <c r="P120" s="20"/>
      <c r="Q120" s="20"/>
    </row>
    <row r="121" spans="8:17">
      <c r="H121" s="20"/>
      <c r="I121" s="20"/>
      <c r="J121" s="20"/>
      <c r="K121" s="20"/>
      <c r="L121" s="20"/>
      <c r="M121" s="20"/>
      <c r="N121" s="20"/>
      <c r="O121" s="20"/>
      <c r="P121" s="20"/>
      <c r="Q121" s="20"/>
    </row>
    <row r="122" spans="8:17">
      <c r="H122" s="20"/>
      <c r="I122" s="20"/>
      <c r="J122" s="20"/>
      <c r="K122" s="20"/>
      <c r="L122" s="20"/>
      <c r="M122" s="20"/>
      <c r="N122" s="20"/>
      <c r="O122" s="20"/>
      <c r="P122" s="20"/>
      <c r="Q122" s="20"/>
    </row>
    <row r="123" spans="8:17">
      <c r="H123" s="20"/>
      <c r="I123" s="20"/>
      <c r="J123" s="20"/>
      <c r="K123" s="20"/>
      <c r="L123" s="20"/>
      <c r="M123" s="20"/>
      <c r="N123" s="20"/>
      <c r="O123" s="20"/>
      <c r="P123" s="20"/>
      <c r="Q123" s="20"/>
    </row>
    <row r="124" spans="8:17">
      <c r="H124" s="20"/>
      <c r="I124" s="20"/>
      <c r="J124" s="20"/>
      <c r="K124" s="20"/>
      <c r="L124" s="20"/>
      <c r="M124" s="20"/>
      <c r="N124" s="20"/>
      <c r="O124" s="20"/>
      <c r="P124" s="20"/>
      <c r="Q124" s="20"/>
    </row>
    <row r="125" spans="8:17">
      <c r="H125" s="20"/>
      <c r="I125" s="20"/>
      <c r="J125" s="20"/>
      <c r="K125" s="20"/>
      <c r="L125" s="20"/>
      <c r="M125" s="20"/>
      <c r="N125" s="20"/>
      <c r="O125" s="20"/>
      <c r="P125" s="20"/>
      <c r="Q125" s="20"/>
    </row>
    <row r="126" spans="8:17">
      <c r="H126" s="20"/>
      <c r="I126" s="20"/>
      <c r="J126" s="20"/>
      <c r="K126" s="20"/>
      <c r="L126" s="20"/>
      <c r="M126" s="20"/>
      <c r="N126" s="20"/>
      <c r="O126" s="20"/>
      <c r="P126" s="20"/>
      <c r="Q126" s="20"/>
    </row>
    <row r="127" spans="8:17">
      <c r="H127" s="20"/>
      <c r="I127" s="20"/>
      <c r="J127" s="20"/>
      <c r="K127" s="20"/>
      <c r="L127" s="20"/>
      <c r="M127" s="20"/>
      <c r="N127" s="20"/>
      <c r="O127" s="20"/>
      <c r="P127" s="20"/>
      <c r="Q127" s="20"/>
    </row>
    <row r="128" spans="8:17">
      <c r="H128" s="20"/>
      <c r="I128" s="20"/>
      <c r="J128" s="20"/>
      <c r="K128" s="20"/>
      <c r="L128" s="20"/>
      <c r="M128" s="20"/>
      <c r="N128" s="20"/>
      <c r="O128" s="20"/>
      <c r="P128" s="20"/>
      <c r="Q128" s="20"/>
    </row>
    <row r="129" spans="8:17">
      <c r="H129" s="20"/>
      <c r="I129" s="20"/>
      <c r="J129" s="20"/>
      <c r="K129" s="20"/>
      <c r="L129" s="20"/>
      <c r="M129" s="20"/>
      <c r="N129" s="20"/>
      <c r="O129" s="20"/>
      <c r="P129" s="20"/>
      <c r="Q129" s="20"/>
    </row>
    <row r="130" spans="8:17">
      <c r="H130" s="20"/>
      <c r="I130" s="20"/>
      <c r="J130" s="20"/>
      <c r="K130" s="20"/>
      <c r="L130" s="20"/>
      <c r="M130" s="20"/>
      <c r="N130" s="20"/>
      <c r="O130" s="20"/>
      <c r="P130" s="20"/>
      <c r="Q130" s="20"/>
    </row>
    <row r="131" spans="8:17">
      <c r="H131" s="20"/>
      <c r="I131" s="20"/>
      <c r="J131" s="20"/>
      <c r="K131" s="20"/>
      <c r="L131" s="20"/>
      <c r="M131" s="20"/>
      <c r="N131" s="20"/>
      <c r="O131" s="20"/>
      <c r="P131" s="20"/>
      <c r="Q131" s="20"/>
    </row>
    <row r="132" spans="8:17">
      <c r="H132" s="20"/>
      <c r="I132" s="20"/>
      <c r="J132" s="20"/>
      <c r="K132" s="20"/>
      <c r="L132" s="20"/>
      <c r="M132" s="20"/>
      <c r="N132" s="20"/>
      <c r="O132" s="20"/>
      <c r="P132" s="20"/>
      <c r="Q132" s="20"/>
    </row>
    <row r="133" spans="8:17">
      <c r="H133" s="20"/>
      <c r="I133" s="20"/>
      <c r="J133" s="20"/>
      <c r="K133" s="20"/>
      <c r="L133" s="20"/>
      <c r="M133" s="20"/>
      <c r="N133" s="20"/>
      <c r="O133" s="20"/>
      <c r="P133" s="20"/>
      <c r="Q133" s="20"/>
    </row>
    <row r="134" spans="8:17">
      <c r="H134" s="20"/>
      <c r="I134" s="20"/>
      <c r="J134" s="20"/>
      <c r="K134" s="20"/>
      <c r="L134" s="20"/>
      <c r="M134" s="20"/>
      <c r="N134" s="20"/>
      <c r="O134" s="20"/>
      <c r="P134" s="20"/>
      <c r="Q134" s="20"/>
    </row>
    <row r="135" spans="8:17">
      <c r="H135" s="20"/>
      <c r="I135" s="20"/>
      <c r="J135" s="20"/>
      <c r="K135" s="20"/>
      <c r="L135" s="20"/>
      <c r="M135" s="20"/>
      <c r="N135" s="20"/>
      <c r="O135" s="20"/>
      <c r="P135" s="20"/>
      <c r="Q135" s="20"/>
    </row>
    <row r="136" spans="8:17">
      <c r="H136" s="20"/>
      <c r="I136" s="20"/>
      <c r="J136" s="20"/>
      <c r="K136" s="20"/>
      <c r="L136" s="20"/>
      <c r="M136" s="20"/>
      <c r="N136" s="20"/>
      <c r="O136" s="20"/>
      <c r="P136" s="20"/>
      <c r="Q136" s="20"/>
    </row>
    <row r="137" spans="8:17">
      <c r="H137" s="20"/>
      <c r="I137" s="20"/>
      <c r="J137" s="20"/>
      <c r="K137" s="20"/>
      <c r="L137" s="20"/>
      <c r="M137" s="20"/>
      <c r="N137" s="20"/>
      <c r="O137" s="20"/>
      <c r="P137" s="20"/>
      <c r="Q137" s="20"/>
    </row>
    <row r="138" spans="8:17">
      <c r="H138" s="20"/>
      <c r="I138" s="20"/>
      <c r="J138" s="20"/>
      <c r="K138" s="20"/>
      <c r="L138" s="20"/>
      <c r="M138" s="20"/>
      <c r="N138" s="20"/>
      <c r="O138" s="20"/>
      <c r="P138" s="20"/>
      <c r="Q138" s="20"/>
    </row>
    <row r="139" spans="8:17">
      <c r="H139" s="20"/>
      <c r="I139" s="20"/>
      <c r="J139" s="20"/>
      <c r="K139" s="20"/>
      <c r="L139" s="20"/>
      <c r="M139" s="20"/>
      <c r="N139" s="20"/>
      <c r="O139" s="20"/>
      <c r="P139" s="20"/>
      <c r="Q139" s="20"/>
    </row>
    <row r="140" spans="8:17">
      <c r="H140" s="20"/>
      <c r="I140" s="20"/>
      <c r="J140" s="20"/>
      <c r="K140" s="20"/>
      <c r="L140" s="20"/>
      <c r="M140" s="20"/>
      <c r="N140" s="20"/>
      <c r="O140" s="20"/>
      <c r="P140" s="20"/>
      <c r="Q140" s="20"/>
    </row>
    <row r="141" spans="8:17">
      <c r="H141" s="20"/>
      <c r="I141" s="20"/>
      <c r="J141" s="20"/>
      <c r="K141" s="20"/>
      <c r="L141" s="20"/>
      <c r="M141" s="20"/>
      <c r="N141" s="20"/>
      <c r="O141" s="20"/>
      <c r="P141" s="20"/>
      <c r="Q141" s="20"/>
    </row>
    <row r="142" spans="8:17">
      <c r="H142" s="20"/>
      <c r="I142" s="20"/>
      <c r="J142" s="20"/>
      <c r="K142" s="20"/>
      <c r="L142" s="20"/>
      <c r="M142" s="20"/>
      <c r="N142" s="20"/>
      <c r="O142" s="20"/>
      <c r="P142" s="20"/>
      <c r="Q142" s="20"/>
    </row>
    <row r="143" spans="8:17">
      <c r="H143" s="20"/>
      <c r="I143" s="20"/>
      <c r="J143" s="20"/>
      <c r="K143" s="20"/>
      <c r="L143" s="20"/>
      <c r="M143" s="20"/>
      <c r="N143" s="20"/>
      <c r="O143" s="20"/>
      <c r="P143" s="20"/>
      <c r="Q143" s="20"/>
    </row>
    <row r="144" spans="8:17">
      <c r="H144" s="20"/>
      <c r="I144" s="20"/>
      <c r="J144" s="20"/>
      <c r="K144" s="20"/>
      <c r="L144" s="20"/>
      <c r="M144" s="20"/>
      <c r="N144" s="20"/>
      <c r="O144" s="20"/>
      <c r="P144" s="20"/>
      <c r="Q144" s="20"/>
    </row>
    <row r="145" spans="8:17">
      <c r="H145" s="20"/>
      <c r="I145" s="20"/>
      <c r="J145" s="20"/>
      <c r="K145" s="20"/>
      <c r="L145" s="20"/>
      <c r="M145" s="20"/>
      <c r="N145" s="20"/>
      <c r="O145" s="20"/>
      <c r="P145" s="20"/>
      <c r="Q145" s="20"/>
    </row>
    <row r="146" spans="8:17">
      <c r="H146" s="20"/>
      <c r="I146" s="20"/>
      <c r="J146" s="20"/>
      <c r="K146" s="20"/>
      <c r="L146" s="20"/>
      <c r="M146" s="20"/>
      <c r="N146" s="20"/>
      <c r="O146" s="20"/>
      <c r="P146" s="20"/>
      <c r="Q146" s="20"/>
    </row>
    <row r="147" spans="8:17">
      <c r="H147" s="20"/>
      <c r="I147" s="20"/>
      <c r="J147" s="20"/>
      <c r="K147" s="20"/>
      <c r="L147" s="20"/>
      <c r="M147" s="20"/>
      <c r="N147" s="20"/>
      <c r="O147" s="20"/>
      <c r="P147" s="20"/>
      <c r="Q147" s="20"/>
    </row>
    <row r="148" spans="8:17">
      <c r="H148" s="20"/>
      <c r="I148" s="20"/>
      <c r="J148" s="20"/>
      <c r="K148" s="20"/>
      <c r="L148" s="20"/>
      <c r="M148" s="20"/>
      <c r="N148" s="20"/>
      <c r="O148" s="20"/>
      <c r="P148" s="20"/>
      <c r="Q148" s="20"/>
    </row>
    <row r="149" spans="8:17">
      <c r="H149" s="20"/>
      <c r="I149" s="20"/>
      <c r="J149" s="20"/>
      <c r="K149" s="20"/>
      <c r="L149" s="20"/>
      <c r="M149" s="20"/>
      <c r="N149" s="20"/>
      <c r="O149" s="20"/>
      <c r="P149" s="20"/>
      <c r="Q149" s="20"/>
    </row>
    <row r="150" spans="8:17">
      <c r="H150" s="20"/>
      <c r="I150" s="20"/>
      <c r="J150" s="20"/>
      <c r="K150" s="20"/>
      <c r="L150" s="20"/>
      <c r="M150" s="20"/>
      <c r="N150" s="20"/>
      <c r="O150" s="20"/>
      <c r="P150" s="20"/>
      <c r="Q150" s="20"/>
    </row>
    <row r="151" spans="8:17">
      <c r="H151" s="20"/>
      <c r="I151" s="20"/>
      <c r="J151" s="20"/>
      <c r="K151" s="20"/>
      <c r="L151" s="20"/>
      <c r="M151" s="20"/>
      <c r="N151" s="20"/>
      <c r="O151" s="20"/>
      <c r="P151" s="20"/>
      <c r="Q151" s="20"/>
    </row>
    <row r="152" spans="8:17">
      <c r="H152" s="20"/>
      <c r="I152" s="20"/>
      <c r="J152" s="20"/>
      <c r="K152" s="20"/>
      <c r="L152" s="20"/>
      <c r="M152" s="20"/>
      <c r="N152" s="20"/>
      <c r="O152" s="20"/>
      <c r="P152" s="20"/>
      <c r="Q152" s="20"/>
    </row>
    <row r="153" spans="8:17">
      <c r="H153" s="20"/>
      <c r="I153" s="20"/>
      <c r="J153" s="20"/>
      <c r="K153" s="20"/>
      <c r="L153" s="20"/>
      <c r="M153" s="20"/>
      <c r="N153" s="20"/>
      <c r="O153" s="20"/>
      <c r="P153" s="20"/>
      <c r="Q153" s="20"/>
    </row>
    <row r="154" spans="8:17">
      <c r="H154" s="20"/>
      <c r="I154" s="20"/>
      <c r="J154" s="20"/>
      <c r="K154" s="20"/>
      <c r="L154" s="20"/>
      <c r="M154" s="20"/>
      <c r="N154" s="20"/>
      <c r="O154" s="20"/>
      <c r="P154" s="20"/>
      <c r="Q154" s="20"/>
    </row>
    <row r="155" spans="8:17">
      <c r="H155" s="20"/>
      <c r="I155" s="20"/>
      <c r="J155" s="20"/>
      <c r="K155" s="20"/>
      <c r="L155" s="20"/>
      <c r="M155" s="20"/>
      <c r="N155" s="20"/>
      <c r="O155" s="20"/>
      <c r="P155" s="20"/>
      <c r="Q155" s="20"/>
    </row>
    <row r="156" spans="8:17">
      <c r="H156" s="20"/>
      <c r="I156" s="20"/>
      <c r="J156" s="20"/>
      <c r="K156" s="20"/>
      <c r="L156" s="20"/>
      <c r="M156" s="20"/>
      <c r="N156" s="20"/>
      <c r="O156" s="20"/>
      <c r="P156" s="20"/>
      <c r="Q156" s="20"/>
    </row>
    <row r="157" spans="8:17">
      <c r="H157" s="20"/>
      <c r="I157" s="20"/>
      <c r="J157" s="20"/>
      <c r="K157" s="20"/>
      <c r="L157" s="20"/>
      <c r="M157" s="20"/>
      <c r="N157" s="20"/>
      <c r="O157" s="20"/>
      <c r="P157" s="20"/>
      <c r="Q157" s="20"/>
    </row>
    <row r="158" spans="8:17">
      <c r="H158" s="20"/>
      <c r="I158" s="20"/>
      <c r="J158" s="20"/>
      <c r="K158" s="20"/>
      <c r="L158" s="20"/>
      <c r="M158" s="20"/>
      <c r="N158" s="20"/>
      <c r="O158" s="20"/>
      <c r="P158" s="20"/>
      <c r="Q158" s="20"/>
    </row>
    <row r="159" spans="8:17">
      <c r="H159" s="20"/>
      <c r="I159" s="20"/>
      <c r="J159" s="20"/>
      <c r="K159" s="20"/>
      <c r="L159" s="20"/>
      <c r="M159" s="20"/>
      <c r="N159" s="20"/>
      <c r="O159" s="20"/>
      <c r="P159" s="20"/>
      <c r="Q159" s="20"/>
    </row>
    <row r="160" spans="8:17">
      <c r="H160" s="20"/>
      <c r="I160" s="20"/>
      <c r="J160" s="20"/>
      <c r="K160" s="20"/>
      <c r="L160" s="20"/>
      <c r="M160" s="20"/>
      <c r="N160" s="20"/>
      <c r="O160" s="20"/>
      <c r="P160" s="20"/>
      <c r="Q160" s="20"/>
    </row>
    <row r="161" spans="8:17">
      <c r="H161" s="20"/>
      <c r="I161" s="20"/>
      <c r="J161" s="20"/>
      <c r="K161" s="20"/>
      <c r="L161" s="20"/>
      <c r="M161" s="20"/>
      <c r="N161" s="20"/>
      <c r="O161" s="20"/>
      <c r="P161" s="20"/>
      <c r="Q161" s="20"/>
    </row>
    <row r="162" spans="8:17">
      <c r="H162" s="20"/>
      <c r="I162" s="20"/>
      <c r="J162" s="20"/>
      <c r="K162" s="20"/>
      <c r="L162" s="20"/>
      <c r="M162" s="20"/>
      <c r="N162" s="20"/>
      <c r="O162" s="20"/>
      <c r="P162" s="20"/>
      <c r="Q162" s="20"/>
    </row>
    <row r="163" spans="8:17">
      <c r="H163" s="20"/>
      <c r="I163" s="20"/>
      <c r="J163" s="20"/>
      <c r="K163" s="20"/>
      <c r="L163" s="20"/>
      <c r="M163" s="20"/>
      <c r="N163" s="20"/>
      <c r="O163" s="20"/>
      <c r="P163" s="20"/>
      <c r="Q163" s="20"/>
    </row>
    <row r="164" spans="8:17">
      <c r="H164" s="20"/>
      <c r="I164" s="20"/>
      <c r="J164" s="20"/>
      <c r="K164" s="20"/>
      <c r="L164" s="20"/>
      <c r="M164" s="20"/>
      <c r="N164" s="20"/>
      <c r="O164" s="20"/>
      <c r="P164" s="20"/>
      <c r="Q164" s="20"/>
    </row>
    <row r="165" spans="8:17">
      <c r="H165" s="20"/>
      <c r="I165" s="20"/>
      <c r="J165" s="20"/>
      <c r="K165" s="20"/>
      <c r="L165" s="20"/>
      <c r="M165" s="20"/>
      <c r="N165" s="20"/>
      <c r="O165" s="20"/>
      <c r="P165" s="20"/>
      <c r="Q165" s="20"/>
    </row>
    <row r="166" spans="8:17">
      <c r="H166" s="20"/>
      <c r="I166" s="20"/>
      <c r="J166" s="20"/>
      <c r="K166" s="20"/>
      <c r="L166" s="20"/>
      <c r="M166" s="20"/>
      <c r="N166" s="20"/>
      <c r="O166" s="20"/>
      <c r="P166" s="20"/>
      <c r="Q166" s="20"/>
    </row>
    <row r="167" spans="8:17">
      <c r="H167" s="20"/>
      <c r="I167" s="20"/>
      <c r="J167" s="20"/>
      <c r="K167" s="20"/>
      <c r="L167" s="20"/>
      <c r="M167" s="20"/>
      <c r="N167" s="20"/>
      <c r="O167" s="20"/>
      <c r="P167" s="20"/>
      <c r="Q167" s="20"/>
    </row>
    <row r="168" spans="8:17">
      <c r="H168" s="20"/>
      <c r="I168" s="20"/>
      <c r="J168" s="20"/>
      <c r="K168" s="20"/>
      <c r="L168" s="20"/>
      <c r="M168" s="20"/>
      <c r="N168" s="20"/>
      <c r="O168" s="20"/>
      <c r="P168" s="20"/>
      <c r="Q168" s="20"/>
    </row>
    <row r="169" spans="8:17">
      <c r="H169" s="20"/>
      <c r="I169" s="20"/>
      <c r="J169" s="20"/>
      <c r="K169" s="20"/>
      <c r="L169" s="20"/>
      <c r="M169" s="20"/>
      <c r="N169" s="20"/>
      <c r="O169" s="20"/>
      <c r="P169" s="20"/>
      <c r="Q169" s="20"/>
    </row>
    <row r="170" spans="8:17">
      <c r="H170" s="20"/>
      <c r="I170" s="20"/>
      <c r="J170" s="20"/>
      <c r="K170" s="20"/>
      <c r="L170" s="20"/>
      <c r="M170" s="20"/>
      <c r="N170" s="20"/>
      <c r="O170" s="20"/>
      <c r="P170" s="20"/>
      <c r="Q170" s="20"/>
    </row>
    <row r="171" spans="8:17">
      <c r="H171" s="20"/>
      <c r="I171" s="20"/>
      <c r="J171" s="20"/>
      <c r="K171" s="20"/>
      <c r="L171" s="20"/>
      <c r="M171" s="20"/>
      <c r="N171" s="20"/>
      <c r="O171" s="20"/>
      <c r="P171" s="20"/>
      <c r="Q171" s="20"/>
    </row>
    <row r="172" spans="8:17">
      <c r="H172" s="20"/>
      <c r="I172" s="20"/>
      <c r="J172" s="20"/>
      <c r="K172" s="20"/>
      <c r="L172" s="20"/>
      <c r="M172" s="20"/>
      <c r="N172" s="20"/>
      <c r="O172" s="20"/>
      <c r="P172" s="20"/>
      <c r="Q172" s="20"/>
    </row>
    <row r="173" spans="8:17">
      <c r="H173" s="20"/>
      <c r="I173" s="20"/>
      <c r="J173" s="20"/>
      <c r="K173" s="20"/>
      <c r="L173" s="20"/>
      <c r="M173" s="20"/>
      <c r="N173" s="20"/>
      <c r="O173" s="20"/>
      <c r="P173" s="20"/>
      <c r="Q173" s="20"/>
    </row>
    <row r="174" spans="8:17">
      <c r="H174" s="20"/>
      <c r="I174" s="20"/>
      <c r="J174" s="20"/>
      <c r="K174" s="20"/>
      <c r="L174" s="20"/>
      <c r="M174" s="20"/>
      <c r="N174" s="20"/>
      <c r="O174" s="20"/>
      <c r="P174" s="20"/>
      <c r="Q174" s="20"/>
    </row>
    <row r="175" spans="8:17">
      <c r="H175" s="20"/>
      <c r="I175" s="20"/>
      <c r="J175" s="20"/>
      <c r="K175" s="20"/>
      <c r="L175" s="20"/>
      <c r="M175" s="20"/>
      <c r="N175" s="20"/>
      <c r="O175" s="20"/>
      <c r="P175" s="20"/>
      <c r="Q175" s="20"/>
    </row>
    <row r="176" spans="8:17">
      <c r="H176" s="20"/>
      <c r="I176" s="20"/>
      <c r="J176" s="20"/>
      <c r="K176" s="20"/>
      <c r="L176" s="20"/>
      <c r="M176" s="20"/>
      <c r="N176" s="20"/>
      <c r="O176" s="20"/>
      <c r="P176" s="20"/>
      <c r="Q176" s="20"/>
    </row>
    <row r="177" spans="8:17">
      <c r="H177" s="20"/>
      <c r="I177" s="20"/>
      <c r="J177" s="20"/>
      <c r="K177" s="20"/>
      <c r="L177" s="20"/>
      <c r="M177" s="20"/>
      <c r="N177" s="20"/>
      <c r="O177" s="20"/>
      <c r="P177" s="20"/>
      <c r="Q177" s="20"/>
    </row>
    <row r="178" spans="8:17">
      <c r="H178" s="20"/>
      <c r="I178" s="20"/>
      <c r="J178" s="20"/>
      <c r="K178" s="20"/>
      <c r="L178" s="20"/>
      <c r="M178" s="20"/>
      <c r="N178" s="20"/>
      <c r="O178" s="20"/>
      <c r="P178" s="20"/>
      <c r="Q178" s="20"/>
    </row>
    <row r="179" spans="8:17">
      <c r="H179" s="20"/>
      <c r="I179" s="20"/>
      <c r="J179" s="20"/>
      <c r="K179" s="20"/>
      <c r="L179" s="20"/>
      <c r="M179" s="20"/>
      <c r="N179" s="20"/>
      <c r="O179" s="20"/>
      <c r="P179" s="20"/>
      <c r="Q179" s="20"/>
    </row>
    <row r="180" spans="8:17">
      <c r="H180" s="20"/>
      <c r="I180" s="20"/>
      <c r="J180" s="20"/>
      <c r="K180" s="20"/>
      <c r="L180" s="20"/>
      <c r="M180" s="20"/>
      <c r="N180" s="20"/>
      <c r="O180" s="20"/>
      <c r="P180" s="20"/>
      <c r="Q180" s="20"/>
    </row>
    <row r="181" spans="8:17">
      <c r="H181" s="20"/>
      <c r="I181" s="20"/>
      <c r="J181" s="20"/>
      <c r="K181" s="20"/>
      <c r="L181" s="20"/>
      <c r="M181" s="20"/>
      <c r="N181" s="20"/>
      <c r="O181" s="20"/>
      <c r="P181" s="20"/>
      <c r="Q181" s="20"/>
    </row>
    <row r="182" spans="8:17">
      <c r="H182" s="20"/>
      <c r="I182" s="20"/>
      <c r="J182" s="20"/>
      <c r="K182" s="20"/>
      <c r="L182" s="20"/>
      <c r="M182" s="20"/>
      <c r="N182" s="20"/>
      <c r="O182" s="20"/>
      <c r="P182" s="20"/>
      <c r="Q182" s="20"/>
    </row>
    <row r="183" spans="8:17">
      <c r="H183" s="20"/>
      <c r="I183" s="20"/>
      <c r="J183" s="20"/>
      <c r="K183" s="20"/>
      <c r="L183" s="20"/>
      <c r="M183" s="20"/>
      <c r="N183" s="20"/>
      <c r="O183" s="20"/>
      <c r="P183" s="20"/>
      <c r="Q183" s="20"/>
    </row>
    <row r="184" spans="8:17">
      <c r="H184" s="20"/>
      <c r="I184" s="20"/>
      <c r="J184" s="20"/>
      <c r="K184" s="20"/>
      <c r="L184" s="20"/>
      <c r="M184" s="20"/>
      <c r="N184" s="20"/>
      <c r="O184" s="20"/>
      <c r="P184" s="20"/>
      <c r="Q184" s="20"/>
    </row>
    <row r="185" spans="8:17">
      <c r="H185" s="20"/>
      <c r="I185" s="20"/>
      <c r="J185" s="20"/>
      <c r="K185" s="20"/>
      <c r="L185" s="20"/>
      <c r="M185" s="20"/>
      <c r="N185" s="20"/>
      <c r="O185" s="20"/>
      <c r="P185" s="20"/>
      <c r="Q185" s="20"/>
    </row>
    <row r="186" spans="8:17">
      <c r="H186" s="20"/>
      <c r="I186" s="20"/>
      <c r="J186" s="20"/>
      <c r="K186" s="20"/>
      <c r="L186" s="20"/>
      <c r="M186" s="20"/>
      <c r="N186" s="20"/>
      <c r="O186" s="20"/>
      <c r="P186" s="20"/>
      <c r="Q186" s="20"/>
    </row>
    <row r="187" spans="8:17">
      <c r="H187" s="20"/>
      <c r="I187" s="20"/>
      <c r="J187" s="20"/>
      <c r="K187" s="20"/>
      <c r="L187" s="20"/>
      <c r="M187" s="20"/>
      <c r="N187" s="20"/>
      <c r="O187" s="20"/>
      <c r="P187" s="20"/>
      <c r="Q187" s="20"/>
    </row>
    <row r="188" spans="8:17">
      <c r="H188" s="20"/>
      <c r="I188" s="20"/>
      <c r="J188" s="20"/>
      <c r="K188" s="20"/>
      <c r="L188" s="20"/>
      <c r="M188" s="20"/>
      <c r="N188" s="20"/>
      <c r="O188" s="20"/>
      <c r="P188" s="20"/>
      <c r="Q188" s="20"/>
    </row>
    <row r="189" spans="8:17">
      <c r="H189" s="20"/>
      <c r="I189" s="20"/>
      <c r="J189" s="20"/>
      <c r="K189" s="20"/>
      <c r="L189" s="20"/>
      <c r="M189" s="20"/>
      <c r="N189" s="20"/>
      <c r="O189" s="20"/>
      <c r="P189" s="20"/>
      <c r="Q189" s="20"/>
    </row>
    <row r="190" spans="8:17">
      <c r="H190" s="20"/>
      <c r="I190" s="20"/>
      <c r="J190" s="20"/>
      <c r="K190" s="20"/>
      <c r="L190" s="20"/>
      <c r="M190" s="20"/>
      <c r="N190" s="20"/>
      <c r="O190" s="20"/>
      <c r="P190" s="20"/>
      <c r="Q190" s="20"/>
    </row>
    <row r="191" spans="8:17">
      <c r="H191" s="20"/>
      <c r="I191" s="20"/>
      <c r="J191" s="20"/>
      <c r="K191" s="20"/>
      <c r="L191" s="20"/>
      <c r="M191" s="20"/>
      <c r="N191" s="20"/>
      <c r="O191" s="20"/>
      <c r="P191" s="20"/>
      <c r="Q191" s="20"/>
    </row>
    <row r="192" spans="8:17">
      <c r="H192" s="20"/>
      <c r="I192" s="20"/>
      <c r="J192" s="20"/>
      <c r="K192" s="20"/>
      <c r="L192" s="20"/>
      <c r="M192" s="20"/>
      <c r="N192" s="20"/>
      <c r="O192" s="20"/>
      <c r="P192" s="20"/>
      <c r="Q192" s="20"/>
    </row>
    <row r="193" spans="8:17">
      <c r="H193" s="20"/>
      <c r="I193" s="20"/>
      <c r="J193" s="20"/>
      <c r="K193" s="20"/>
      <c r="L193" s="20"/>
      <c r="M193" s="20"/>
      <c r="N193" s="20"/>
      <c r="O193" s="20"/>
      <c r="P193" s="20"/>
      <c r="Q193" s="20"/>
    </row>
    <row r="194" spans="8:17">
      <c r="H194" s="20"/>
      <c r="I194" s="20"/>
      <c r="J194" s="20"/>
      <c r="K194" s="20"/>
      <c r="L194" s="20"/>
      <c r="M194" s="20"/>
      <c r="N194" s="20"/>
      <c r="O194" s="20"/>
      <c r="P194" s="20"/>
      <c r="Q194" s="20"/>
    </row>
    <row r="195" spans="8:17">
      <c r="H195" s="20"/>
      <c r="I195" s="20"/>
      <c r="J195" s="20"/>
      <c r="K195" s="20"/>
      <c r="L195" s="20"/>
      <c r="M195" s="20"/>
      <c r="N195" s="20"/>
      <c r="O195" s="20"/>
      <c r="P195" s="20"/>
      <c r="Q195" s="20"/>
    </row>
    <row r="196" spans="8:17">
      <c r="H196" s="20"/>
      <c r="I196" s="20"/>
      <c r="J196" s="20"/>
      <c r="K196" s="20"/>
      <c r="L196" s="20"/>
      <c r="M196" s="20"/>
      <c r="N196" s="20"/>
      <c r="O196" s="20"/>
      <c r="P196" s="20"/>
      <c r="Q196" s="20"/>
    </row>
    <row r="197" spans="8:17">
      <c r="H197" s="20"/>
      <c r="I197" s="20"/>
      <c r="J197" s="20"/>
      <c r="K197" s="20"/>
      <c r="L197" s="20"/>
      <c r="M197" s="20"/>
      <c r="N197" s="20"/>
      <c r="O197" s="20"/>
      <c r="P197" s="20"/>
      <c r="Q197" s="20"/>
    </row>
    <row r="198" spans="8:17">
      <c r="H198" s="20"/>
      <c r="I198" s="20"/>
      <c r="J198" s="20"/>
      <c r="K198" s="20"/>
      <c r="L198" s="20"/>
      <c r="M198" s="20"/>
      <c r="N198" s="20"/>
      <c r="O198" s="20"/>
      <c r="P198" s="20"/>
      <c r="Q198" s="20"/>
    </row>
    <row r="199" spans="8:17">
      <c r="H199" s="20"/>
      <c r="I199" s="20"/>
      <c r="J199" s="20"/>
      <c r="K199" s="20"/>
      <c r="L199" s="20"/>
      <c r="M199" s="20"/>
      <c r="N199" s="20"/>
      <c r="O199" s="20"/>
      <c r="P199" s="20"/>
      <c r="Q199" s="20"/>
    </row>
    <row r="200" spans="8:17">
      <c r="H200" s="20"/>
      <c r="I200" s="20"/>
      <c r="J200" s="20"/>
      <c r="K200" s="20"/>
      <c r="L200" s="20"/>
      <c r="M200" s="20"/>
      <c r="N200" s="20"/>
      <c r="O200" s="20"/>
      <c r="P200" s="20"/>
      <c r="Q200" s="20"/>
    </row>
    <row r="201" spans="8:17">
      <c r="H201" s="20"/>
      <c r="I201" s="20"/>
      <c r="J201" s="20"/>
      <c r="K201" s="20"/>
      <c r="L201" s="20"/>
      <c r="M201" s="20"/>
      <c r="N201" s="20"/>
      <c r="O201" s="20"/>
      <c r="P201" s="20"/>
      <c r="Q201" s="20"/>
    </row>
    <row r="202" spans="8:17">
      <c r="H202" s="20"/>
      <c r="I202" s="20"/>
      <c r="J202" s="20"/>
      <c r="K202" s="20"/>
      <c r="L202" s="20"/>
      <c r="M202" s="20"/>
      <c r="N202" s="20"/>
      <c r="O202" s="20"/>
      <c r="P202" s="20"/>
      <c r="Q202" s="20"/>
    </row>
    <row r="203" spans="8:17">
      <c r="H203" s="20"/>
      <c r="I203" s="20"/>
      <c r="J203" s="20"/>
      <c r="K203" s="20"/>
      <c r="L203" s="20"/>
      <c r="M203" s="20"/>
      <c r="N203" s="20"/>
      <c r="O203" s="20"/>
      <c r="P203" s="20"/>
      <c r="Q203" s="20"/>
    </row>
    <row r="204" spans="8:17">
      <c r="H204" s="20"/>
      <c r="I204" s="20"/>
      <c r="J204" s="20"/>
      <c r="K204" s="20"/>
      <c r="L204" s="20"/>
      <c r="M204" s="20"/>
      <c r="N204" s="20"/>
      <c r="O204" s="20"/>
      <c r="P204" s="20"/>
      <c r="Q204" s="20"/>
    </row>
    <row r="205" spans="8:17">
      <c r="H205" s="20"/>
      <c r="I205" s="20"/>
      <c r="J205" s="20"/>
      <c r="K205" s="20"/>
      <c r="L205" s="20"/>
      <c r="M205" s="20"/>
      <c r="N205" s="20"/>
      <c r="O205" s="20"/>
      <c r="P205" s="20"/>
      <c r="Q205" s="20"/>
    </row>
    <row r="206" spans="8:17">
      <c r="H206" s="20"/>
      <c r="I206" s="20"/>
      <c r="J206" s="20"/>
      <c r="K206" s="20"/>
      <c r="L206" s="20"/>
      <c r="M206" s="20"/>
      <c r="N206" s="20"/>
      <c r="O206" s="20"/>
      <c r="P206" s="20"/>
      <c r="Q206" s="20"/>
    </row>
    <row r="207" spans="8:17">
      <c r="H207" s="20"/>
      <c r="I207" s="20"/>
      <c r="J207" s="20"/>
      <c r="K207" s="20"/>
      <c r="L207" s="20"/>
      <c r="M207" s="20"/>
      <c r="N207" s="20"/>
      <c r="O207" s="20"/>
      <c r="P207" s="20"/>
      <c r="Q207" s="20"/>
    </row>
    <row r="208" spans="8:17">
      <c r="H208" s="20"/>
      <c r="I208" s="20"/>
      <c r="J208" s="20"/>
      <c r="K208" s="20"/>
      <c r="L208" s="20"/>
      <c r="M208" s="20"/>
      <c r="N208" s="20"/>
      <c r="O208" s="20"/>
      <c r="P208" s="20"/>
      <c r="Q208" s="20"/>
    </row>
    <row r="209" spans="8:17">
      <c r="H209" s="20"/>
      <c r="I209" s="20"/>
      <c r="J209" s="20"/>
      <c r="K209" s="20"/>
      <c r="L209" s="20"/>
      <c r="M209" s="20"/>
      <c r="N209" s="20"/>
      <c r="O209" s="20"/>
      <c r="P209" s="20"/>
      <c r="Q209" s="20"/>
    </row>
    <row r="210" spans="8:17">
      <c r="H210" s="20"/>
      <c r="I210" s="20"/>
      <c r="J210" s="20"/>
      <c r="K210" s="20"/>
      <c r="L210" s="20"/>
      <c r="M210" s="20"/>
      <c r="N210" s="20"/>
      <c r="O210" s="20"/>
      <c r="P210" s="20"/>
      <c r="Q210" s="20"/>
    </row>
    <row r="211" spans="8:17">
      <c r="H211" s="20"/>
      <c r="I211" s="20"/>
      <c r="J211" s="20"/>
      <c r="K211" s="20"/>
      <c r="L211" s="20"/>
      <c r="M211" s="20"/>
      <c r="N211" s="20"/>
      <c r="O211" s="20"/>
      <c r="P211" s="20"/>
      <c r="Q211" s="20"/>
    </row>
    <row r="212" spans="8:17">
      <c r="H212" s="20"/>
      <c r="I212" s="20"/>
      <c r="J212" s="20"/>
      <c r="K212" s="20"/>
      <c r="L212" s="20"/>
      <c r="M212" s="20"/>
      <c r="N212" s="20"/>
      <c r="O212" s="20"/>
      <c r="P212" s="20"/>
      <c r="Q212" s="20"/>
    </row>
  </sheetData>
  <mergeCells count="17">
    <mergeCell ref="O1:Q1"/>
    <mergeCell ref="A2:L2"/>
    <mergeCell ref="A3:L3"/>
    <mergeCell ref="A5:L5"/>
    <mergeCell ref="M8:Q8"/>
    <mergeCell ref="A8:A9"/>
    <mergeCell ref="B8:B9"/>
    <mergeCell ref="A7:B7"/>
    <mergeCell ref="N7:R7"/>
    <mergeCell ref="C8:G8"/>
    <mergeCell ref="H8:L8"/>
    <mergeCell ref="O33:Q33"/>
    <mergeCell ref="A35:S35"/>
    <mergeCell ref="A25:B25"/>
    <mergeCell ref="A37:L37"/>
    <mergeCell ref="A34:Q34"/>
    <mergeCell ref="N36:Q36"/>
  </mergeCells>
  <phoneticPr fontId="0" type="noConversion"/>
  <printOptions horizontalCentered="1"/>
  <pageMargins left="0.70866141732283472" right="0.70866141732283472" top="0.23622047244094491" bottom="0" header="0.31496062992125984" footer="0.31496062992125984"/>
  <pageSetup paperSize="9" scale="69"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M31"/>
  <sheetViews>
    <sheetView topLeftCell="A16" zoomScaleSheetLayoutView="100" workbookViewId="0">
      <selection activeCell="K27" sqref="K27"/>
    </sheetView>
  </sheetViews>
  <sheetFormatPr defaultRowHeight="12.75"/>
  <cols>
    <col min="1" max="1" width="6" customWidth="1"/>
    <col min="2" max="2" width="25" customWidth="1"/>
    <col min="3" max="3" width="17.28515625" customWidth="1"/>
    <col min="4" max="4" width="19" customWidth="1"/>
    <col min="5" max="5" width="19.7109375" customWidth="1"/>
    <col min="6" max="6" width="18.85546875" customWidth="1"/>
    <col min="7" max="7" width="15.28515625" customWidth="1"/>
  </cols>
  <sheetData>
    <row r="1" spans="1:7" ht="18">
      <c r="A1" s="876" t="s">
        <v>0</v>
      </c>
      <c r="B1" s="876"/>
      <c r="C1" s="876"/>
      <c r="D1" s="876"/>
      <c r="E1" s="876"/>
      <c r="G1" s="187" t="s">
        <v>636</v>
      </c>
    </row>
    <row r="2" spans="1:7" ht="21">
      <c r="A2" s="877" t="s">
        <v>747</v>
      </c>
      <c r="B2" s="877"/>
      <c r="C2" s="877"/>
      <c r="D2" s="877"/>
      <c r="E2" s="877"/>
      <c r="F2" s="877"/>
    </row>
    <row r="3" spans="1:7" ht="15">
      <c r="A3" s="189"/>
      <c r="B3" s="189"/>
    </row>
    <row r="4" spans="1:7" ht="18" customHeight="1">
      <c r="A4" s="878" t="s">
        <v>637</v>
      </c>
      <c r="B4" s="878"/>
      <c r="C4" s="878"/>
      <c r="D4" s="878"/>
      <c r="E4" s="878"/>
      <c r="F4" s="878"/>
    </row>
    <row r="5" spans="1:7" ht="15">
      <c r="A5" s="190" t="s">
        <v>900</v>
      </c>
      <c r="B5" s="190"/>
    </row>
    <row r="6" spans="1:7" ht="15">
      <c r="A6" s="190"/>
      <c r="B6" s="190"/>
      <c r="F6" s="879" t="s">
        <v>1025</v>
      </c>
      <c r="G6" s="879"/>
    </row>
    <row r="7" spans="1:7" ht="42" customHeight="1">
      <c r="A7" s="191" t="s">
        <v>2</v>
      </c>
      <c r="B7" s="191" t="s">
        <v>3</v>
      </c>
      <c r="C7" s="295" t="s">
        <v>638</v>
      </c>
      <c r="D7" s="295" t="s">
        <v>639</v>
      </c>
      <c r="E7" s="295" t="s">
        <v>640</v>
      </c>
      <c r="F7" s="295" t="s">
        <v>641</v>
      </c>
      <c r="G7" s="279" t="s">
        <v>642</v>
      </c>
    </row>
    <row r="8" spans="1:7" s="187" customFormat="1" ht="15">
      <c r="A8" s="193">
        <v>1</v>
      </c>
      <c r="B8" s="193">
        <v>2</v>
      </c>
      <c r="C8" s="193">
        <v>3</v>
      </c>
      <c r="D8" s="193">
        <v>4</v>
      </c>
      <c r="E8" s="193">
        <v>5</v>
      </c>
      <c r="F8" s="193">
        <v>6</v>
      </c>
      <c r="G8" s="193">
        <v>7</v>
      </c>
    </row>
    <row r="9" spans="1:7" s="187" customFormat="1" ht="22.15" customHeight="1">
      <c r="A9" s="48">
        <v>1</v>
      </c>
      <c r="B9" s="367" t="s">
        <v>901</v>
      </c>
      <c r="C9" s="682">
        <f>'enrolment vs availed_PY'!G11+'enrolment vs availed_UPY'!G11</f>
        <v>217728</v>
      </c>
      <c r="D9" s="683">
        <v>214938</v>
      </c>
      <c r="E9" s="683">
        <v>0</v>
      </c>
      <c r="F9" s="683">
        <f>C9-D9</f>
        <v>2790</v>
      </c>
      <c r="G9" s="683">
        <v>0</v>
      </c>
    </row>
    <row r="10" spans="1:7" s="187" customFormat="1" ht="22.15" customHeight="1">
      <c r="A10" s="48">
        <v>2</v>
      </c>
      <c r="B10" s="367" t="s">
        <v>902</v>
      </c>
      <c r="C10" s="682">
        <f>'enrolment vs availed_PY'!G12+'enrolment vs availed_UPY'!G12</f>
        <v>183500</v>
      </c>
      <c r="D10" s="683">
        <v>178963</v>
      </c>
      <c r="E10" s="683">
        <v>0</v>
      </c>
      <c r="F10" s="683">
        <f t="shared" ref="F10:F22" si="0">C10-D10</f>
        <v>4537</v>
      </c>
      <c r="G10" s="683">
        <v>0</v>
      </c>
    </row>
    <row r="11" spans="1:7" s="187" customFormat="1" ht="22.15" customHeight="1">
      <c r="A11" s="48">
        <v>3</v>
      </c>
      <c r="B11" s="367" t="s">
        <v>903</v>
      </c>
      <c r="C11" s="682">
        <f>'enrolment vs availed_PY'!G13+'enrolment vs availed_UPY'!G13</f>
        <v>60057</v>
      </c>
      <c r="D11" s="683">
        <v>58780</v>
      </c>
      <c r="E11" s="683">
        <v>0</v>
      </c>
      <c r="F11" s="683">
        <f t="shared" si="0"/>
        <v>1277</v>
      </c>
      <c r="G11" s="683">
        <v>0</v>
      </c>
    </row>
    <row r="12" spans="1:7" s="187" customFormat="1" ht="22.15" customHeight="1">
      <c r="A12" s="48">
        <v>4</v>
      </c>
      <c r="B12" s="367" t="s">
        <v>904</v>
      </c>
      <c r="C12" s="682">
        <f>'enrolment vs availed_PY'!G14+'enrolment vs availed_UPY'!G14</f>
        <v>132241</v>
      </c>
      <c r="D12" s="683">
        <v>128865</v>
      </c>
      <c r="E12" s="683">
        <v>0</v>
      </c>
      <c r="F12" s="683">
        <f t="shared" si="0"/>
        <v>3376</v>
      </c>
      <c r="G12" s="683">
        <v>0</v>
      </c>
    </row>
    <row r="13" spans="1:7" s="187" customFormat="1" ht="22.15" customHeight="1">
      <c r="A13" s="48">
        <v>5</v>
      </c>
      <c r="B13" s="367" t="s">
        <v>905</v>
      </c>
      <c r="C13" s="682">
        <f>'enrolment vs availed_PY'!G15+'enrolment vs availed_UPY'!G15</f>
        <v>117129</v>
      </c>
      <c r="D13" s="683">
        <v>114782</v>
      </c>
      <c r="E13" s="683">
        <v>0</v>
      </c>
      <c r="F13" s="683">
        <f t="shared" si="0"/>
        <v>2347</v>
      </c>
      <c r="G13" s="683">
        <v>0</v>
      </c>
    </row>
    <row r="14" spans="1:7" s="187" customFormat="1" ht="22.15" customHeight="1">
      <c r="A14" s="48">
        <v>6</v>
      </c>
      <c r="B14" s="367" t="s">
        <v>906</v>
      </c>
      <c r="C14" s="682">
        <f>'enrolment vs availed_PY'!G16+'enrolment vs availed_UPY'!G16</f>
        <v>76651</v>
      </c>
      <c r="D14" s="683">
        <v>75964</v>
      </c>
      <c r="E14" s="683">
        <v>0</v>
      </c>
      <c r="F14" s="683">
        <f t="shared" si="0"/>
        <v>687</v>
      </c>
      <c r="G14" s="683">
        <v>0</v>
      </c>
    </row>
    <row r="15" spans="1:7" s="187" customFormat="1" ht="22.15" customHeight="1">
      <c r="A15" s="48">
        <v>7</v>
      </c>
      <c r="B15" s="367" t="s">
        <v>907</v>
      </c>
      <c r="C15" s="682">
        <f>'enrolment vs availed_PY'!G17+'enrolment vs availed_UPY'!G17</f>
        <v>190158</v>
      </c>
      <c r="D15" s="683">
        <v>186973</v>
      </c>
      <c r="E15" s="683">
        <v>0</v>
      </c>
      <c r="F15" s="683">
        <f t="shared" si="0"/>
        <v>3185</v>
      </c>
      <c r="G15" s="683">
        <v>0</v>
      </c>
    </row>
    <row r="16" spans="1:7" s="187" customFormat="1" ht="22.15" customHeight="1">
      <c r="A16" s="48">
        <v>8</v>
      </c>
      <c r="B16" s="367" t="s">
        <v>908</v>
      </c>
      <c r="C16" s="682">
        <f>'enrolment vs availed_PY'!G18+'enrolment vs availed_UPY'!G18</f>
        <v>233633</v>
      </c>
      <c r="D16" s="683">
        <v>229493</v>
      </c>
      <c r="E16" s="683">
        <v>0</v>
      </c>
      <c r="F16" s="683">
        <f t="shared" si="0"/>
        <v>4140</v>
      </c>
      <c r="G16" s="683">
        <v>0</v>
      </c>
    </row>
    <row r="17" spans="1:13" s="187" customFormat="1" ht="22.15" customHeight="1">
      <c r="A17" s="48">
        <v>9</v>
      </c>
      <c r="B17" s="367" t="s">
        <v>909</v>
      </c>
      <c r="C17" s="682">
        <f>'enrolment vs availed_PY'!G19+'enrolment vs availed_UPY'!G19</f>
        <v>260761</v>
      </c>
      <c r="D17" s="683">
        <v>255614</v>
      </c>
      <c r="E17" s="683">
        <v>0</v>
      </c>
      <c r="F17" s="683">
        <f t="shared" si="0"/>
        <v>5147</v>
      </c>
      <c r="G17" s="683">
        <v>0</v>
      </c>
    </row>
    <row r="18" spans="1:13" s="187" customFormat="1" ht="22.15" customHeight="1">
      <c r="A18" s="48">
        <v>10</v>
      </c>
      <c r="B18" s="367" t="s">
        <v>910</v>
      </c>
      <c r="C18" s="682">
        <f>'enrolment vs availed_PY'!G20+'enrolment vs availed_UPY'!G20</f>
        <v>563649</v>
      </c>
      <c r="D18" s="683">
        <v>551330</v>
      </c>
      <c r="E18" s="683">
        <v>0</v>
      </c>
      <c r="F18" s="683">
        <f t="shared" si="0"/>
        <v>12319</v>
      </c>
      <c r="G18" s="683">
        <v>0</v>
      </c>
    </row>
    <row r="19" spans="1:13" s="187" customFormat="1" ht="22.15" customHeight="1">
      <c r="A19" s="48">
        <v>11</v>
      </c>
      <c r="B19" s="367" t="s">
        <v>911</v>
      </c>
      <c r="C19" s="682">
        <f>'enrolment vs availed_PY'!G21+'enrolment vs availed_UPY'!G21</f>
        <v>296540</v>
      </c>
      <c r="D19" s="683">
        <v>286468</v>
      </c>
      <c r="E19" s="683">
        <v>0</v>
      </c>
      <c r="F19" s="683">
        <f t="shared" si="0"/>
        <v>10072</v>
      </c>
      <c r="G19" s="683">
        <v>0</v>
      </c>
    </row>
    <row r="20" spans="1:13" s="187" customFormat="1" ht="22.15" customHeight="1">
      <c r="A20" s="48">
        <v>12</v>
      </c>
      <c r="B20" s="367" t="s">
        <v>912</v>
      </c>
      <c r="C20" s="682">
        <f>'enrolment vs availed_PY'!G22+'enrolment vs availed_UPY'!G22</f>
        <v>86956</v>
      </c>
      <c r="D20" s="683">
        <v>84489</v>
      </c>
      <c r="E20" s="683">
        <v>0</v>
      </c>
      <c r="F20" s="683">
        <f t="shared" si="0"/>
        <v>2467</v>
      </c>
      <c r="G20" s="683">
        <v>0</v>
      </c>
    </row>
    <row r="21" spans="1:13" s="187" customFormat="1" ht="22.15" customHeight="1">
      <c r="A21" s="48">
        <v>13</v>
      </c>
      <c r="B21" s="367" t="s">
        <v>913</v>
      </c>
      <c r="C21" s="682">
        <f>'enrolment vs availed_PY'!G23+'enrolment vs availed_UPY'!G23</f>
        <v>235855</v>
      </c>
      <c r="D21" s="683">
        <v>230789</v>
      </c>
      <c r="E21" s="683">
        <v>0</v>
      </c>
      <c r="F21" s="683">
        <f t="shared" si="0"/>
        <v>5066</v>
      </c>
      <c r="G21" s="683">
        <v>0</v>
      </c>
    </row>
    <row r="22" spans="1:13" s="187" customFormat="1" ht="22.15" customHeight="1">
      <c r="A22" s="48">
        <v>14</v>
      </c>
      <c r="B22" s="367" t="s">
        <v>914</v>
      </c>
      <c r="C22" s="682">
        <f>'enrolment vs availed_PY'!G24+'enrolment vs availed_UPY'!G24</f>
        <v>130665</v>
      </c>
      <c r="D22" s="683">
        <v>126793</v>
      </c>
      <c r="E22" s="683">
        <v>0</v>
      </c>
      <c r="F22" s="683">
        <f t="shared" si="0"/>
        <v>3872</v>
      </c>
      <c r="G22" s="683">
        <v>0</v>
      </c>
    </row>
    <row r="23" spans="1:13" s="187" customFormat="1" ht="22.15" customHeight="1">
      <c r="A23" s="801" t="s">
        <v>915</v>
      </c>
      <c r="B23" s="801"/>
      <c r="C23" s="684">
        <v>2785523</v>
      </c>
      <c r="D23" s="683">
        <v>2724241</v>
      </c>
      <c r="E23" s="683">
        <v>0</v>
      </c>
      <c r="F23" s="683">
        <f>SUM(F9:F22)</f>
        <v>61282</v>
      </c>
      <c r="G23" s="683">
        <v>0</v>
      </c>
    </row>
    <row r="25" spans="1:13" ht="15">
      <c r="D25" s="378"/>
    </row>
    <row r="27" spans="1:13" ht="15" customHeight="1">
      <c r="A27" s="296"/>
      <c r="B27" s="296"/>
      <c r="C27" s="296"/>
      <c r="D27" s="296"/>
      <c r="E27" s="901" t="s">
        <v>1056</v>
      </c>
      <c r="F27" s="901"/>
      <c r="G27" s="297"/>
      <c r="H27" s="297"/>
      <c r="I27" s="297"/>
    </row>
    <row r="28" spans="1:13" ht="15" customHeight="1">
      <c r="A28" s="296"/>
      <c r="B28" s="296"/>
      <c r="C28" s="296"/>
      <c r="D28" s="296"/>
      <c r="E28" s="901" t="s">
        <v>13</v>
      </c>
      <c r="F28" s="901"/>
      <c r="G28" s="297"/>
      <c r="H28" s="297"/>
      <c r="I28" s="297"/>
    </row>
    <row r="29" spans="1:13" ht="15" customHeight="1">
      <c r="A29" s="296"/>
      <c r="B29" s="296"/>
      <c r="C29" s="296"/>
      <c r="D29" s="296"/>
      <c r="E29" s="901" t="s">
        <v>86</v>
      </c>
      <c r="F29" s="901"/>
      <c r="G29" s="297"/>
      <c r="H29" s="297"/>
      <c r="I29" s="297"/>
    </row>
    <row r="30" spans="1:13">
      <c r="A30" s="296" t="s">
        <v>1054</v>
      </c>
      <c r="C30" s="296"/>
      <c r="D30" s="296"/>
      <c r="E30" s="296"/>
      <c r="F30" s="298" t="s">
        <v>83</v>
      </c>
      <c r="G30" s="299"/>
      <c r="H30" s="296"/>
      <c r="I30" s="296"/>
    </row>
    <row r="31" spans="1:13">
      <c r="A31" s="296"/>
      <c r="B31" s="296"/>
      <c r="C31" s="296"/>
      <c r="D31" s="296"/>
      <c r="E31" s="296"/>
      <c r="F31" s="296"/>
      <c r="G31" s="296"/>
      <c r="H31" s="296"/>
      <c r="I31" s="296"/>
      <c r="J31" s="296"/>
      <c r="K31" s="296"/>
      <c r="L31" s="296"/>
      <c r="M31" s="296"/>
    </row>
  </sheetData>
  <mergeCells count="8">
    <mergeCell ref="E29:F29"/>
    <mergeCell ref="A1:E1"/>
    <mergeCell ref="A2:F2"/>
    <mergeCell ref="A4:F4"/>
    <mergeCell ref="E27:F27"/>
    <mergeCell ref="E28:F28"/>
    <mergeCell ref="F6:G6"/>
    <mergeCell ref="A23:B23"/>
  </mergeCells>
  <printOptions horizontalCentered="1"/>
  <pageMargins left="0.70866141732283472" right="0.70866141732283472" top="0.23622047244094491" bottom="0" header="0.31496062992125984" footer="0.31496062992125984"/>
  <pageSetup paperSize="9" scale="99"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Q39"/>
  <sheetViews>
    <sheetView topLeftCell="A22" zoomScaleSheetLayoutView="90" workbookViewId="0">
      <selection activeCell="J34" sqref="J34"/>
    </sheetView>
  </sheetViews>
  <sheetFormatPr defaultColWidth="9.140625" defaultRowHeight="12.75"/>
  <cols>
    <col min="1" max="1" width="7.42578125" style="15" customWidth="1"/>
    <col min="2" max="2" width="25.28515625" style="15" customWidth="1"/>
    <col min="3" max="3" width="11" style="15" customWidth="1"/>
    <col min="4" max="4" width="10" style="15" customWidth="1"/>
    <col min="5" max="5" width="13.140625" style="15" customWidth="1"/>
    <col min="6" max="6" width="15.140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7" customFormat="1">
      <c r="E1" s="763"/>
      <c r="F1" s="763"/>
      <c r="G1" s="763"/>
      <c r="H1" s="763"/>
      <c r="I1" s="763"/>
      <c r="J1" s="129" t="s">
        <v>61</v>
      </c>
    </row>
    <row r="2" spans="1:17" customFormat="1" ht="15">
      <c r="A2" s="890" t="s">
        <v>0</v>
      </c>
      <c r="B2" s="890"/>
      <c r="C2" s="890"/>
      <c r="D2" s="890"/>
      <c r="E2" s="890"/>
      <c r="F2" s="890"/>
      <c r="G2" s="890"/>
      <c r="H2" s="890"/>
      <c r="I2" s="890"/>
      <c r="J2" s="890"/>
    </row>
    <row r="3" spans="1:17" customFormat="1" ht="20.25">
      <c r="A3" s="784" t="s">
        <v>747</v>
      </c>
      <c r="B3" s="784"/>
      <c r="C3" s="784"/>
      <c r="D3" s="784"/>
      <c r="E3" s="784"/>
      <c r="F3" s="784"/>
      <c r="G3" s="784"/>
      <c r="H3" s="784"/>
      <c r="I3" s="784"/>
      <c r="J3" s="784"/>
    </row>
    <row r="4" spans="1:17" customFormat="1" ht="14.25" customHeight="1"/>
    <row r="5" spans="1:17" ht="31.5" customHeight="1">
      <c r="A5" s="898" t="s">
        <v>802</v>
      </c>
      <c r="B5" s="898"/>
      <c r="C5" s="898"/>
      <c r="D5" s="898"/>
      <c r="E5" s="898"/>
      <c r="F5" s="898"/>
      <c r="G5" s="898"/>
      <c r="H5" s="898"/>
      <c r="I5" s="898"/>
      <c r="J5" s="898"/>
    </row>
    <row r="6" spans="1:17" ht="13.5" customHeight="1">
      <c r="A6" s="1"/>
      <c r="B6" s="1"/>
      <c r="C6" s="1"/>
      <c r="D6" s="1"/>
      <c r="E6" s="1"/>
      <c r="F6" s="1"/>
      <c r="G6" s="1"/>
      <c r="H6" s="1"/>
      <c r="I6" s="1"/>
      <c r="J6" s="1"/>
    </row>
    <row r="7" spans="1:17" ht="0.75" customHeight="1"/>
    <row r="8" spans="1:17">
      <c r="A8" s="786" t="s">
        <v>900</v>
      </c>
      <c r="B8" s="786"/>
      <c r="C8" s="28"/>
      <c r="H8" s="879" t="s">
        <v>1025</v>
      </c>
      <c r="I8" s="879"/>
      <c r="J8" s="879"/>
    </row>
    <row r="9" spans="1:17">
      <c r="A9" s="780" t="s">
        <v>2</v>
      </c>
      <c r="B9" s="780" t="s">
        <v>3</v>
      </c>
      <c r="C9" s="761" t="s">
        <v>803</v>
      </c>
      <c r="D9" s="789"/>
      <c r="E9" s="789"/>
      <c r="F9" s="762"/>
      <c r="G9" s="761" t="s">
        <v>104</v>
      </c>
      <c r="H9" s="789"/>
      <c r="I9" s="789"/>
      <c r="J9" s="762"/>
      <c r="N9" s="20"/>
    </row>
    <row r="10" spans="1:17" ht="64.5" customHeight="1">
      <c r="A10" s="780"/>
      <c r="B10" s="780"/>
      <c r="C10" s="5" t="s">
        <v>184</v>
      </c>
      <c r="D10" s="5" t="s">
        <v>15</v>
      </c>
      <c r="E10" s="332" t="s">
        <v>823</v>
      </c>
      <c r="F10" s="7" t="s">
        <v>201</v>
      </c>
      <c r="G10" s="5" t="s">
        <v>184</v>
      </c>
      <c r="H10" s="24" t="s">
        <v>16</v>
      </c>
      <c r="I10" s="98" t="s">
        <v>717</v>
      </c>
      <c r="J10" s="5" t="s">
        <v>718</v>
      </c>
    </row>
    <row r="11" spans="1:17" ht="15">
      <c r="A11" s="5">
        <v>1</v>
      </c>
      <c r="B11" s="5">
        <v>2</v>
      </c>
      <c r="C11" s="5">
        <v>3</v>
      </c>
      <c r="D11" s="5">
        <v>4</v>
      </c>
      <c r="E11" s="5">
        <v>5</v>
      </c>
      <c r="F11" s="7">
        <v>6</v>
      </c>
      <c r="G11" s="5">
        <v>7</v>
      </c>
      <c r="H11" s="95">
        <v>8</v>
      </c>
      <c r="I11" s="5">
        <v>9</v>
      </c>
      <c r="J11" s="5">
        <v>10</v>
      </c>
      <c r="M11" s="372"/>
      <c r="N11" s="372"/>
      <c r="O11" s="372"/>
      <c r="P11" s="372"/>
      <c r="Q11" s="372"/>
    </row>
    <row r="12" spans="1:17" ht="20.45" customHeight="1">
      <c r="A12" s="48">
        <v>1</v>
      </c>
      <c r="B12" s="367" t="s">
        <v>901</v>
      </c>
      <c r="C12" s="48">
        <v>494</v>
      </c>
      <c r="D12" s="47">
        <v>128466</v>
      </c>
      <c r="E12" s="47">
        <v>200</v>
      </c>
      <c r="F12" s="379">
        <f>D12*E12</f>
        <v>25693200</v>
      </c>
      <c r="G12" s="47">
        <v>490</v>
      </c>
      <c r="H12" s="380">
        <f>'enrolment vs availed_PY'!Q11</f>
        <v>22537034</v>
      </c>
      <c r="I12" s="380">
        <v>181</v>
      </c>
      <c r="J12" s="380">
        <f>H12/I12</f>
        <v>124514</v>
      </c>
      <c r="M12" s="372"/>
      <c r="N12" s="372"/>
      <c r="O12" s="372"/>
      <c r="P12" s="372"/>
      <c r="Q12" s="372"/>
    </row>
    <row r="13" spans="1:17" ht="20.45" customHeight="1">
      <c r="A13" s="48">
        <v>2</v>
      </c>
      <c r="B13" s="367" t="s">
        <v>902</v>
      </c>
      <c r="C13" s="48">
        <v>460</v>
      </c>
      <c r="D13" s="47">
        <v>109393</v>
      </c>
      <c r="E13" s="47">
        <v>200</v>
      </c>
      <c r="F13" s="379">
        <f t="shared" ref="F13:F25" si="0">D13*E13</f>
        <v>21878600</v>
      </c>
      <c r="G13" s="47">
        <v>460</v>
      </c>
      <c r="H13" s="380">
        <f>'enrolment vs availed_PY'!Q12</f>
        <v>17706687</v>
      </c>
      <c r="I13" s="380">
        <v>181</v>
      </c>
      <c r="J13" s="380">
        <f t="shared" ref="J13:J25" si="1">H13/I13</f>
        <v>97827</v>
      </c>
      <c r="M13" s="372"/>
      <c r="N13" s="372"/>
      <c r="O13" s="372"/>
      <c r="P13" s="372"/>
      <c r="Q13" s="372"/>
    </row>
    <row r="14" spans="1:17" ht="20.45" customHeight="1">
      <c r="A14" s="48">
        <v>3</v>
      </c>
      <c r="B14" s="367" t="s">
        <v>903</v>
      </c>
      <c r="C14" s="48">
        <v>398</v>
      </c>
      <c r="D14" s="47">
        <v>31827</v>
      </c>
      <c r="E14" s="47">
        <v>200</v>
      </c>
      <c r="F14" s="379">
        <f t="shared" si="0"/>
        <v>6365400</v>
      </c>
      <c r="G14" s="47">
        <v>398</v>
      </c>
      <c r="H14" s="380">
        <f>'enrolment vs availed_PY'!Q13</f>
        <v>5773719</v>
      </c>
      <c r="I14" s="380">
        <v>181</v>
      </c>
      <c r="J14" s="380">
        <f t="shared" si="1"/>
        <v>31899</v>
      </c>
      <c r="M14" s="372"/>
      <c r="N14" s="372"/>
      <c r="O14" s="372"/>
      <c r="P14" s="372"/>
      <c r="Q14" s="372"/>
    </row>
    <row r="15" spans="1:17" ht="20.45" customHeight="1">
      <c r="A15" s="48">
        <v>4</v>
      </c>
      <c r="B15" s="367" t="s">
        <v>904</v>
      </c>
      <c r="C15" s="48">
        <v>388</v>
      </c>
      <c r="D15" s="47">
        <v>75550</v>
      </c>
      <c r="E15" s="47">
        <v>200</v>
      </c>
      <c r="F15" s="379">
        <f t="shared" si="0"/>
        <v>15110000</v>
      </c>
      <c r="G15" s="47">
        <v>388</v>
      </c>
      <c r="H15" s="380">
        <f>'enrolment vs availed_PY'!Q14</f>
        <v>12895707</v>
      </c>
      <c r="I15" s="380">
        <v>181</v>
      </c>
      <c r="J15" s="380">
        <f t="shared" si="1"/>
        <v>71247</v>
      </c>
      <c r="M15" s="372"/>
      <c r="N15" s="372"/>
      <c r="O15" s="372"/>
      <c r="P15" s="372"/>
      <c r="Q15" s="372"/>
    </row>
    <row r="16" spans="1:17" ht="20.45" customHeight="1">
      <c r="A16" s="48">
        <v>5</v>
      </c>
      <c r="B16" s="367" t="s">
        <v>905</v>
      </c>
      <c r="C16" s="48">
        <v>434</v>
      </c>
      <c r="D16" s="47">
        <v>67201</v>
      </c>
      <c r="E16" s="47">
        <v>200</v>
      </c>
      <c r="F16" s="379">
        <f t="shared" si="0"/>
        <v>13440200</v>
      </c>
      <c r="G16" s="47">
        <v>434</v>
      </c>
      <c r="H16" s="380">
        <f>'enrolment vs availed_PY'!Q15</f>
        <v>11395941</v>
      </c>
      <c r="I16" s="380">
        <v>181</v>
      </c>
      <c r="J16" s="380">
        <f t="shared" si="1"/>
        <v>62961</v>
      </c>
      <c r="M16" s="372"/>
      <c r="N16" s="372"/>
      <c r="O16" s="372"/>
      <c r="P16" s="372"/>
      <c r="Q16" s="372"/>
    </row>
    <row r="17" spans="1:17" ht="20.45" customHeight="1">
      <c r="A17" s="48">
        <v>6</v>
      </c>
      <c r="B17" s="367" t="s">
        <v>906</v>
      </c>
      <c r="C17" s="48">
        <v>292</v>
      </c>
      <c r="D17" s="47">
        <v>44728</v>
      </c>
      <c r="E17" s="47">
        <v>200</v>
      </c>
      <c r="F17" s="379">
        <f t="shared" si="0"/>
        <v>8945600</v>
      </c>
      <c r="G17" s="47">
        <v>281</v>
      </c>
      <c r="H17" s="380">
        <f>'enrolment vs availed_PY'!Q16</f>
        <v>8113868</v>
      </c>
      <c r="I17" s="380">
        <v>181</v>
      </c>
      <c r="J17" s="380">
        <f t="shared" si="1"/>
        <v>44828</v>
      </c>
      <c r="M17" s="372"/>
      <c r="N17" s="372"/>
      <c r="O17" s="372"/>
      <c r="P17" s="372"/>
      <c r="Q17" s="372"/>
    </row>
    <row r="18" spans="1:17" ht="20.45" customHeight="1">
      <c r="A18" s="48">
        <v>7</v>
      </c>
      <c r="B18" s="367" t="s">
        <v>907</v>
      </c>
      <c r="C18" s="48">
        <v>451</v>
      </c>
      <c r="D18" s="47">
        <v>109031</v>
      </c>
      <c r="E18" s="47">
        <v>200</v>
      </c>
      <c r="F18" s="379">
        <f t="shared" si="0"/>
        <v>21806200</v>
      </c>
      <c r="G18" s="47">
        <v>443</v>
      </c>
      <c r="H18" s="380">
        <f>'enrolment vs availed_PY'!Q17</f>
        <v>18690241</v>
      </c>
      <c r="I18" s="380">
        <v>181</v>
      </c>
      <c r="J18" s="380">
        <f t="shared" si="1"/>
        <v>103261</v>
      </c>
      <c r="M18" s="372"/>
      <c r="N18" s="372"/>
      <c r="O18" s="372"/>
      <c r="P18" s="372"/>
      <c r="Q18" s="372"/>
    </row>
    <row r="19" spans="1:17" ht="20.45" customHeight="1">
      <c r="A19" s="48">
        <v>8</v>
      </c>
      <c r="B19" s="367" t="s">
        <v>908</v>
      </c>
      <c r="C19" s="48">
        <v>490</v>
      </c>
      <c r="D19" s="47">
        <v>136928</v>
      </c>
      <c r="E19" s="47">
        <v>200</v>
      </c>
      <c r="F19" s="379">
        <f t="shared" si="0"/>
        <v>27385600</v>
      </c>
      <c r="G19" s="47">
        <v>490</v>
      </c>
      <c r="H19" s="380">
        <f>'enrolment vs availed_PY'!Q18</f>
        <v>24102503</v>
      </c>
      <c r="I19" s="380">
        <v>181</v>
      </c>
      <c r="J19" s="380">
        <f t="shared" si="1"/>
        <v>133163</v>
      </c>
      <c r="M19" s="372"/>
      <c r="N19" s="372"/>
      <c r="O19" s="372"/>
      <c r="P19" s="372"/>
      <c r="Q19" s="372"/>
    </row>
    <row r="20" spans="1:17" ht="20.45" customHeight="1">
      <c r="A20" s="48">
        <v>9</v>
      </c>
      <c r="B20" s="367" t="s">
        <v>909</v>
      </c>
      <c r="C20" s="48">
        <v>571</v>
      </c>
      <c r="D20" s="47">
        <v>158605</v>
      </c>
      <c r="E20" s="47">
        <v>200</v>
      </c>
      <c r="F20" s="379">
        <f t="shared" si="0"/>
        <v>31721000</v>
      </c>
      <c r="G20" s="47">
        <v>569</v>
      </c>
      <c r="H20" s="380">
        <f>'enrolment vs availed_PY'!Q19</f>
        <v>28668590</v>
      </c>
      <c r="I20" s="380">
        <v>181</v>
      </c>
      <c r="J20" s="380">
        <f t="shared" si="1"/>
        <v>158390</v>
      </c>
      <c r="M20" s="372"/>
      <c r="N20" s="372"/>
      <c r="O20" s="372"/>
      <c r="P20" s="372"/>
      <c r="Q20" s="372"/>
    </row>
    <row r="21" spans="1:17" ht="20.45" customHeight="1">
      <c r="A21" s="48">
        <v>10</v>
      </c>
      <c r="B21" s="367" t="s">
        <v>910</v>
      </c>
      <c r="C21" s="48">
        <v>885</v>
      </c>
      <c r="D21" s="47">
        <v>340595</v>
      </c>
      <c r="E21" s="47">
        <v>200</v>
      </c>
      <c r="F21" s="379">
        <f t="shared" si="0"/>
        <v>68119000</v>
      </c>
      <c r="G21" s="47">
        <v>885</v>
      </c>
      <c r="H21" s="380">
        <f>'enrolment vs availed_PY'!Q20</f>
        <v>64891577</v>
      </c>
      <c r="I21" s="380">
        <v>181</v>
      </c>
      <c r="J21" s="380">
        <f t="shared" si="1"/>
        <v>358517</v>
      </c>
      <c r="M21" s="372"/>
      <c r="N21" s="372"/>
      <c r="O21" s="372"/>
      <c r="P21" s="372"/>
      <c r="Q21" s="372"/>
    </row>
    <row r="22" spans="1:17" ht="20.45" customHeight="1">
      <c r="A22" s="48">
        <v>11</v>
      </c>
      <c r="B22" s="367" t="s">
        <v>911</v>
      </c>
      <c r="C22" s="48">
        <v>727</v>
      </c>
      <c r="D22" s="47">
        <v>162825</v>
      </c>
      <c r="E22" s="47">
        <v>200</v>
      </c>
      <c r="F22" s="379">
        <f t="shared" si="0"/>
        <v>32565000</v>
      </c>
      <c r="G22" s="47">
        <v>726</v>
      </c>
      <c r="H22" s="380">
        <f>'enrolment vs availed_PY'!Q21</f>
        <v>32028312</v>
      </c>
      <c r="I22" s="380">
        <v>181</v>
      </c>
      <c r="J22" s="380">
        <f t="shared" si="1"/>
        <v>176952</v>
      </c>
      <c r="M22" s="372"/>
      <c r="N22" s="372"/>
      <c r="O22" s="372"/>
      <c r="P22" s="372"/>
      <c r="Q22" s="372"/>
    </row>
    <row r="23" spans="1:17" ht="20.45" customHeight="1">
      <c r="A23" s="48">
        <v>12</v>
      </c>
      <c r="B23" s="367" t="s">
        <v>912</v>
      </c>
      <c r="C23" s="48">
        <v>168</v>
      </c>
      <c r="D23" s="47">
        <v>52494</v>
      </c>
      <c r="E23" s="47">
        <v>200</v>
      </c>
      <c r="F23" s="379">
        <f t="shared" si="0"/>
        <v>10498800</v>
      </c>
      <c r="G23" s="47">
        <v>157</v>
      </c>
      <c r="H23" s="380">
        <f>'enrolment vs availed_PY'!Q22</f>
        <v>9671011</v>
      </c>
      <c r="I23" s="380">
        <v>181</v>
      </c>
      <c r="J23" s="380">
        <f t="shared" si="1"/>
        <v>53431</v>
      </c>
      <c r="M23" s="372"/>
      <c r="N23" s="372"/>
      <c r="O23" s="372"/>
      <c r="P23" s="372"/>
      <c r="Q23" s="372"/>
    </row>
    <row r="24" spans="1:17" ht="20.45" customHeight="1">
      <c r="A24" s="48">
        <v>13</v>
      </c>
      <c r="B24" s="367" t="s">
        <v>913</v>
      </c>
      <c r="C24" s="48">
        <v>738</v>
      </c>
      <c r="D24" s="47">
        <v>119927</v>
      </c>
      <c r="E24" s="47">
        <v>200</v>
      </c>
      <c r="F24" s="379">
        <f t="shared" si="0"/>
        <v>23985400</v>
      </c>
      <c r="G24" s="47">
        <v>738</v>
      </c>
      <c r="H24" s="380">
        <f>'enrolment vs availed_PY'!Q23</f>
        <v>26006623</v>
      </c>
      <c r="I24" s="380">
        <v>181</v>
      </c>
      <c r="J24" s="380">
        <f t="shared" si="1"/>
        <v>143683</v>
      </c>
      <c r="M24" s="372"/>
      <c r="N24" s="372"/>
      <c r="O24" s="372"/>
      <c r="P24" s="372"/>
      <c r="Q24" s="372"/>
    </row>
    <row r="25" spans="1:17" ht="20.45" customHeight="1">
      <c r="A25" s="48">
        <v>14</v>
      </c>
      <c r="B25" s="367" t="s">
        <v>914</v>
      </c>
      <c r="C25" s="48">
        <v>308</v>
      </c>
      <c r="D25" s="47">
        <v>73604</v>
      </c>
      <c r="E25" s="47">
        <v>200</v>
      </c>
      <c r="F25" s="379">
        <f t="shared" si="0"/>
        <v>14720800</v>
      </c>
      <c r="G25" s="47">
        <v>307</v>
      </c>
      <c r="H25" s="380">
        <f>'enrolment vs availed_PY'!Q24</f>
        <v>14661362</v>
      </c>
      <c r="I25" s="380">
        <v>181</v>
      </c>
      <c r="J25" s="380">
        <f t="shared" si="1"/>
        <v>81002</v>
      </c>
      <c r="M25" s="113"/>
      <c r="N25" s="113"/>
      <c r="O25" s="113"/>
      <c r="P25" s="113"/>
      <c r="Q25" s="113"/>
    </row>
    <row r="26" spans="1:17" ht="20.45" customHeight="1">
      <c r="A26" s="801" t="s">
        <v>915</v>
      </c>
      <c r="B26" s="801"/>
      <c r="C26" s="660">
        <v>6804</v>
      </c>
      <c r="D26" s="370">
        <v>1611174</v>
      </c>
      <c r="E26" s="370">
        <v>200</v>
      </c>
      <c r="F26" s="382">
        <f>D26*200</f>
        <v>322234800</v>
      </c>
      <c r="G26" s="370">
        <v>6766</v>
      </c>
      <c r="H26" s="381">
        <f>SUM(H12:H25)</f>
        <v>297143175</v>
      </c>
      <c r="I26" s="381">
        <v>181</v>
      </c>
      <c r="J26" s="381">
        <f>H26/I26</f>
        <v>1641675</v>
      </c>
    </row>
    <row r="27" spans="1:17">
      <c r="A27" s="11"/>
      <c r="B27" s="27"/>
      <c r="C27" s="27"/>
      <c r="D27" s="20"/>
      <c r="E27" s="20"/>
      <c r="F27" s="20"/>
      <c r="G27" s="20"/>
      <c r="H27" s="20"/>
      <c r="I27" s="20"/>
      <c r="J27" s="20"/>
    </row>
    <row r="28" spans="1:17">
      <c r="A28" s="902" t="s">
        <v>719</v>
      </c>
      <c r="B28" s="902"/>
      <c r="C28" s="902"/>
      <c r="D28" s="902"/>
      <c r="E28" s="902"/>
      <c r="F28" s="902"/>
      <c r="G28" s="902"/>
      <c r="H28" s="902"/>
      <c r="I28" s="20"/>
      <c r="J28" s="20"/>
    </row>
    <row r="29" spans="1:17">
      <c r="A29" s="11"/>
      <c r="B29" s="27"/>
      <c r="C29" s="27"/>
      <c r="D29" s="20"/>
      <c r="E29" s="20"/>
      <c r="F29" s="20"/>
      <c r="G29" s="20"/>
      <c r="H29" s="20"/>
      <c r="I29" s="20"/>
      <c r="J29" s="20"/>
    </row>
    <row r="30" spans="1:17" ht="15.75" customHeight="1">
      <c r="A30" s="14" t="s">
        <v>1054</v>
      </c>
      <c r="B30" s="14"/>
      <c r="C30" s="14"/>
      <c r="D30" s="14"/>
      <c r="E30" s="14"/>
      <c r="F30" s="14"/>
      <c r="G30" s="14"/>
      <c r="I30" s="753" t="s">
        <v>1056</v>
      </c>
      <c r="J30" s="753"/>
    </row>
    <row r="31" spans="1:17" ht="12.75" customHeight="1">
      <c r="A31" s="894" t="s">
        <v>13</v>
      </c>
      <c r="B31" s="894"/>
      <c r="C31" s="894"/>
      <c r="D31" s="894"/>
      <c r="E31" s="894"/>
      <c r="F31" s="894"/>
      <c r="G31" s="894"/>
      <c r="H31" s="894"/>
      <c r="I31" s="894"/>
      <c r="J31" s="894"/>
    </row>
    <row r="32" spans="1:17" ht="12.75" customHeight="1">
      <c r="A32" s="894" t="s">
        <v>1030</v>
      </c>
      <c r="B32" s="894"/>
      <c r="C32" s="894"/>
      <c r="D32" s="894"/>
      <c r="E32" s="894"/>
      <c r="F32" s="894"/>
      <c r="G32" s="894"/>
      <c r="H32" s="894"/>
      <c r="I32" s="894"/>
      <c r="J32" s="894"/>
    </row>
    <row r="33" spans="1:10">
      <c r="A33" s="14"/>
      <c r="B33" s="14"/>
      <c r="C33" s="14"/>
      <c r="E33" s="14"/>
      <c r="H33" s="786" t="s">
        <v>83</v>
      </c>
      <c r="I33" s="786"/>
      <c r="J33" s="786"/>
    </row>
    <row r="37" spans="1:10">
      <c r="A37" s="903"/>
      <c r="B37" s="903"/>
      <c r="C37" s="903"/>
      <c r="D37" s="903"/>
      <c r="E37" s="903"/>
      <c r="F37" s="903"/>
      <c r="G37" s="903"/>
      <c r="H37" s="903"/>
      <c r="I37" s="903"/>
      <c r="J37" s="903"/>
    </row>
    <row r="39" spans="1:10">
      <c r="A39" s="903"/>
      <c r="B39" s="903"/>
      <c r="C39" s="903"/>
      <c r="D39" s="903"/>
      <c r="E39" s="903"/>
      <c r="F39" s="903"/>
      <c r="G39" s="903"/>
      <c r="H39" s="903"/>
      <c r="I39" s="903"/>
      <c r="J39" s="903"/>
    </row>
  </sheetData>
  <mergeCells count="18">
    <mergeCell ref="A28:H28"/>
    <mergeCell ref="I30:J30"/>
    <mergeCell ref="H33:J33"/>
    <mergeCell ref="A39:J39"/>
    <mergeCell ref="A37:J37"/>
    <mergeCell ref="A31:J31"/>
    <mergeCell ref="A32:J32"/>
    <mergeCell ref="A26:B26"/>
    <mergeCell ref="E1:I1"/>
    <mergeCell ref="A2:J2"/>
    <mergeCell ref="A3:J3"/>
    <mergeCell ref="G9:J9"/>
    <mergeCell ref="C9:F9"/>
    <mergeCell ref="H8:J8"/>
    <mergeCell ref="A5:J5"/>
    <mergeCell ref="A9:A10"/>
    <mergeCell ref="B9:B10"/>
    <mergeCell ref="A8:B8"/>
  </mergeCells>
  <phoneticPr fontId="0" type="noConversion"/>
  <printOptions horizontalCentered="1"/>
  <pageMargins left="0.70866141732283472" right="0.70866141732283472" top="0.23622047244094491" bottom="0" header="0.31496062992125984" footer="0.31496062992125984"/>
  <pageSetup paperSize="9" scale="91"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P39"/>
  <sheetViews>
    <sheetView topLeftCell="A7" zoomScaleSheetLayoutView="90" workbookViewId="0">
      <selection activeCell="J34" sqref="J34"/>
    </sheetView>
  </sheetViews>
  <sheetFormatPr defaultColWidth="9.140625" defaultRowHeight="12.75"/>
  <cols>
    <col min="1" max="1" width="7.42578125" style="15" customWidth="1"/>
    <col min="2" max="2" width="27.28515625" style="15" customWidth="1"/>
    <col min="3" max="3" width="11" style="15" customWidth="1"/>
    <col min="4" max="4" width="10" style="15" customWidth="1"/>
    <col min="5" max="5" width="14.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c r="E1" s="763"/>
      <c r="F1" s="763"/>
      <c r="G1" s="763"/>
      <c r="H1" s="763"/>
      <c r="I1" s="763"/>
      <c r="J1" s="129" t="s">
        <v>362</v>
      </c>
    </row>
    <row r="2" spans="1:16" customFormat="1" ht="15">
      <c r="A2" s="890" t="s">
        <v>0</v>
      </c>
      <c r="B2" s="890"/>
      <c r="C2" s="890"/>
      <c r="D2" s="890"/>
      <c r="E2" s="890"/>
      <c r="F2" s="890"/>
      <c r="G2" s="890"/>
      <c r="H2" s="890"/>
      <c r="I2" s="890"/>
      <c r="J2" s="890"/>
    </row>
    <row r="3" spans="1:16" customFormat="1" ht="20.25">
      <c r="A3" s="784" t="s">
        <v>747</v>
      </c>
      <c r="B3" s="784"/>
      <c r="C3" s="784"/>
      <c r="D3" s="784"/>
      <c r="E3" s="784"/>
      <c r="F3" s="784"/>
      <c r="G3" s="784"/>
      <c r="H3" s="784"/>
      <c r="I3" s="784"/>
      <c r="J3" s="784"/>
    </row>
    <row r="4" spans="1:16" customFormat="1" ht="14.25" customHeight="1"/>
    <row r="5" spans="1:16" ht="15.75">
      <c r="A5" s="898" t="s">
        <v>804</v>
      </c>
      <c r="B5" s="898"/>
      <c r="C5" s="898"/>
      <c r="D5" s="898"/>
      <c r="E5" s="898"/>
      <c r="F5" s="898"/>
      <c r="G5" s="898"/>
      <c r="H5" s="898"/>
      <c r="I5" s="898"/>
      <c r="J5" s="898"/>
    </row>
    <row r="6" spans="1:16" ht="13.5" customHeight="1">
      <c r="A6" s="1"/>
      <c r="B6" s="1"/>
      <c r="C6" s="1"/>
      <c r="D6" s="1"/>
      <c r="E6" s="1"/>
      <c r="F6" s="1"/>
      <c r="G6" s="1"/>
      <c r="H6" s="1"/>
      <c r="I6" s="1"/>
      <c r="J6" s="1"/>
    </row>
    <row r="7" spans="1:16" ht="0.75" customHeight="1"/>
    <row r="8" spans="1:16">
      <c r="A8" s="786" t="s">
        <v>900</v>
      </c>
      <c r="B8" s="786"/>
      <c r="C8" s="28"/>
      <c r="H8" s="879" t="s">
        <v>1025</v>
      </c>
      <c r="I8" s="879"/>
      <c r="J8" s="879"/>
    </row>
    <row r="9" spans="1:16">
      <c r="A9" s="780" t="s">
        <v>2</v>
      </c>
      <c r="B9" s="780" t="s">
        <v>3</v>
      </c>
      <c r="C9" s="761" t="s">
        <v>803</v>
      </c>
      <c r="D9" s="789"/>
      <c r="E9" s="789"/>
      <c r="F9" s="762"/>
      <c r="G9" s="761" t="s">
        <v>104</v>
      </c>
      <c r="H9" s="789"/>
      <c r="I9" s="789"/>
      <c r="J9" s="762"/>
      <c r="O9" s="20"/>
      <c r="P9" s="20"/>
    </row>
    <row r="10" spans="1:16" ht="63.75">
      <c r="A10" s="780"/>
      <c r="B10" s="780"/>
      <c r="C10" s="5" t="s">
        <v>184</v>
      </c>
      <c r="D10" s="5" t="s">
        <v>15</v>
      </c>
      <c r="E10" s="247" t="s">
        <v>823</v>
      </c>
      <c r="F10" s="7" t="s">
        <v>201</v>
      </c>
      <c r="G10" s="5" t="s">
        <v>184</v>
      </c>
      <c r="H10" s="24" t="s">
        <v>16</v>
      </c>
      <c r="I10" s="98" t="s">
        <v>717</v>
      </c>
      <c r="J10" s="5" t="s">
        <v>718</v>
      </c>
      <c r="L10" s="20"/>
      <c r="M10" s="20"/>
      <c r="N10" s="20"/>
      <c r="O10" s="20"/>
      <c r="P10" s="20"/>
    </row>
    <row r="11" spans="1:16">
      <c r="A11" s="5">
        <v>1</v>
      </c>
      <c r="B11" s="5">
        <v>2</v>
      </c>
      <c r="C11" s="5">
        <v>3</v>
      </c>
      <c r="D11" s="5">
        <v>4</v>
      </c>
      <c r="E11" s="5">
        <v>5</v>
      </c>
      <c r="F11" s="7">
        <v>6</v>
      </c>
      <c r="G11" s="5">
        <v>7</v>
      </c>
      <c r="H11" s="95">
        <v>8</v>
      </c>
      <c r="I11" s="5">
        <v>9</v>
      </c>
      <c r="J11" s="5">
        <v>10</v>
      </c>
      <c r="L11" s="20"/>
      <c r="M11" s="20"/>
      <c r="N11" s="20"/>
      <c r="O11" s="20"/>
      <c r="P11" s="20"/>
    </row>
    <row r="12" spans="1:16" ht="19.149999999999999" customHeight="1">
      <c r="A12" s="48">
        <v>1</v>
      </c>
      <c r="B12" s="367" t="s">
        <v>901</v>
      </c>
      <c r="C12" s="47">
        <v>433</v>
      </c>
      <c r="D12" s="47">
        <v>75996</v>
      </c>
      <c r="E12" s="47">
        <v>220</v>
      </c>
      <c r="F12" s="379">
        <f>D12*E12</f>
        <v>16719120</v>
      </c>
      <c r="G12" s="47">
        <f>'AT3B_cvrg(Insti)_UPY '!G11+'AT3C_cvrg(Insti)_UPY '!G11</f>
        <v>438</v>
      </c>
      <c r="H12" s="380">
        <f>'enrolment vs availed_UPY'!Q11</f>
        <v>12996343</v>
      </c>
      <c r="I12" s="380">
        <v>181</v>
      </c>
      <c r="J12" s="380">
        <f>H12/I12</f>
        <v>71803</v>
      </c>
      <c r="L12" s="383"/>
      <c r="M12" s="20"/>
      <c r="N12" s="20"/>
      <c r="O12" s="20"/>
      <c r="P12" s="20"/>
    </row>
    <row r="13" spans="1:16" ht="19.149999999999999" customHeight="1">
      <c r="A13" s="48">
        <v>2</v>
      </c>
      <c r="B13" s="367" t="s">
        <v>902</v>
      </c>
      <c r="C13" s="47">
        <v>424</v>
      </c>
      <c r="D13" s="47">
        <v>72284</v>
      </c>
      <c r="E13" s="47">
        <v>220</v>
      </c>
      <c r="F13" s="379">
        <f t="shared" ref="F13:F25" si="0">D13*E13</f>
        <v>15902480</v>
      </c>
      <c r="G13" s="47">
        <f>'AT3B_cvrg(Insti)_UPY '!G12+'AT3C_cvrg(Insti)_UPY '!G12</f>
        <v>421</v>
      </c>
      <c r="H13" s="380">
        <f>'enrolment vs availed_UPY'!Q12</f>
        <v>11158831</v>
      </c>
      <c r="I13" s="380">
        <v>181</v>
      </c>
      <c r="J13" s="380">
        <f t="shared" ref="J13:J25" si="1">H13/I13</f>
        <v>61651</v>
      </c>
      <c r="L13" s="383"/>
      <c r="M13" s="20"/>
      <c r="N13" s="20"/>
      <c r="O13" s="20"/>
      <c r="P13" s="20"/>
    </row>
    <row r="14" spans="1:16" ht="19.149999999999999" customHeight="1">
      <c r="A14" s="48">
        <v>3</v>
      </c>
      <c r="B14" s="367" t="s">
        <v>903</v>
      </c>
      <c r="C14" s="47">
        <v>295</v>
      </c>
      <c r="D14" s="47">
        <v>23180</v>
      </c>
      <c r="E14" s="47">
        <v>220</v>
      </c>
      <c r="F14" s="379">
        <f t="shared" si="0"/>
        <v>5099600</v>
      </c>
      <c r="G14" s="47">
        <f>'AT3B_cvrg(Insti)_UPY '!G13+'AT3C_cvrg(Insti)_UPY '!G13</f>
        <v>294</v>
      </c>
      <c r="H14" s="380">
        <f>'enrolment vs availed_UPY'!Q13</f>
        <v>3758465</v>
      </c>
      <c r="I14" s="380">
        <v>181</v>
      </c>
      <c r="J14" s="380">
        <f t="shared" si="1"/>
        <v>20765</v>
      </c>
      <c r="L14" s="383"/>
      <c r="M14" s="20"/>
      <c r="N14" s="20"/>
      <c r="O14" s="20"/>
      <c r="P14" s="20"/>
    </row>
    <row r="15" spans="1:16" ht="19.149999999999999" customHeight="1">
      <c r="A15" s="48">
        <v>4</v>
      </c>
      <c r="B15" s="367" t="s">
        <v>904</v>
      </c>
      <c r="C15" s="47">
        <v>353</v>
      </c>
      <c r="D15" s="47">
        <v>54705</v>
      </c>
      <c r="E15" s="47">
        <v>220</v>
      </c>
      <c r="F15" s="379">
        <f t="shared" si="0"/>
        <v>12035100</v>
      </c>
      <c r="G15" s="47">
        <f>'AT3B_cvrg(Insti)_UPY '!G14+'AT3C_cvrg(Insti)_UPY '!G14</f>
        <v>353</v>
      </c>
      <c r="H15" s="380">
        <f>'enrolment vs availed_UPY'!Q14</f>
        <v>8636596</v>
      </c>
      <c r="I15" s="380">
        <v>181</v>
      </c>
      <c r="J15" s="380">
        <f t="shared" si="1"/>
        <v>47716</v>
      </c>
      <c r="L15" s="383"/>
      <c r="M15" s="20"/>
      <c r="N15" s="20"/>
      <c r="O15" s="20"/>
      <c r="P15" s="20"/>
    </row>
    <row r="16" spans="1:16" ht="19.149999999999999" customHeight="1">
      <c r="A16" s="48">
        <v>5</v>
      </c>
      <c r="B16" s="367" t="s">
        <v>905</v>
      </c>
      <c r="C16" s="47">
        <v>448</v>
      </c>
      <c r="D16" s="47">
        <v>45023</v>
      </c>
      <c r="E16" s="47">
        <v>220</v>
      </c>
      <c r="F16" s="379">
        <f t="shared" si="0"/>
        <v>9905060</v>
      </c>
      <c r="G16" s="47">
        <f>'AT3B_cvrg(Insti)_UPY '!G15+'AT3C_cvrg(Insti)_UPY '!G15</f>
        <v>447</v>
      </c>
      <c r="H16" s="380">
        <f>'enrolment vs availed_UPY'!Q15</f>
        <v>7980290</v>
      </c>
      <c r="I16" s="380">
        <v>181</v>
      </c>
      <c r="J16" s="380">
        <f t="shared" si="1"/>
        <v>44090</v>
      </c>
      <c r="L16" s="383"/>
      <c r="M16" s="20"/>
      <c r="N16" s="20"/>
      <c r="O16" s="20"/>
      <c r="P16" s="20"/>
    </row>
    <row r="17" spans="1:16" ht="19.149999999999999" customHeight="1">
      <c r="A17" s="48">
        <v>6</v>
      </c>
      <c r="B17" s="367" t="s">
        <v>906</v>
      </c>
      <c r="C17" s="47">
        <v>243</v>
      </c>
      <c r="D17" s="47">
        <v>28873</v>
      </c>
      <c r="E17" s="47">
        <v>220</v>
      </c>
      <c r="F17" s="379">
        <f t="shared" si="0"/>
        <v>6352060</v>
      </c>
      <c r="G17" s="47">
        <f>'AT3B_cvrg(Insti)_UPY '!G16+'AT3C_cvrg(Insti)_UPY '!G16</f>
        <v>245</v>
      </c>
      <c r="H17" s="380">
        <f>'enrolment vs availed_UPY'!Q16</f>
        <v>5279770</v>
      </c>
      <c r="I17" s="380">
        <v>181</v>
      </c>
      <c r="J17" s="380">
        <f t="shared" si="1"/>
        <v>29170</v>
      </c>
      <c r="L17" s="383"/>
      <c r="M17" s="20"/>
      <c r="N17" s="20"/>
      <c r="O17" s="20"/>
      <c r="P17" s="20"/>
    </row>
    <row r="18" spans="1:16" ht="19.149999999999999" customHeight="1">
      <c r="A18" s="48">
        <v>7</v>
      </c>
      <c r="B18" s="367" t="s">
        <v>907</v>
      </c>
      <c r="C18" s="47">
        <v>500</v>
      </c>
      <c r="D18" s="47">
        <v>65022</v>
      </c>
      <c r="E18" s="47">
        <v>220</v>
      </c>
      <c r="F18" s="379">
        <f t="shared" si="0"/>
        <v>14304840</v>
      </c>
      <c r="G18" s="47">
        <f>'AT3B_cvrg(Insti)_UPY '!G17+'AT3C_cvrg(Insti)_UPY '!G17</f>
        <v>500</v>
      </c>
      <c r="H18" s="380">
        <f>'enrolment vs availed_UPY'!Q17</f>
        <v>12046636</v>
      </c>
      <c r="I18" s="380">
        <v>181</v>
      </c>
      <c r="J18" s="380">
        <f t="shared" si="1"/>
        <v>66556</v>
      </c>
      <c r="L18" s="383"/>
      <c r="M18" s="20"/>
      <c r="N18" s="20"/>
      <c r="O18" s="20"/>
      <c r="P18" s="20"/>
    </row>
    <row r="19" spans="1:16" ht="19.149999999999999" customHeight="1">
      <c r="A19" s="48">
        <v>8</v>
      </c>
      <c r="B19" s="367" t="s">
        <v>908</v>
      </c>
      <c r="C19" s="47">
        <v>466</v>
      </c>
      <c r="D19" s="47">
        <v>75834</v>
      </c>
      <c r="E19" s="47">
        <v>220</v>
      </c>
      <c r="F19" s="379">
        <f t="shared" si="0"/>
        <v>16683480</v>
      </c>
      <c r="G19" s="47">
        <f>'AT3B_cvrg(Insti)_UPY '!G18+'AT3C_cvrg(Insti)_UPY '!G18</f>
        <v>467</v>
      </c>
      <c r="H19" s="380">
        <f>'enrolment vs availed_UPY'!Q18</f>
        <v>13342053</v>
      </c>
      <c r="I19" s="380">
        <v>181</v>
      </c>
      <c r="J19" s="380">
        <f t="shared" si="1"/>
        <v>73713</v>
      </c>
      <c r="L19" s="383"/>
      <c r="M19" s="20"/>
      <c r="N19" s="20"/>
      <c r="O19" s="20"/>
      <c r="P19" s="20"/>
    </row>
    <row r="20" spans="1:16" ht="19.149999999999999" customHeight="1">
      <c r="A20" s="48">
        <v>9</v>
      </c>
      <c r="B20" s="367" t="s">
        <v>909</v>
      </c>
      <c r="C20" s="47">
        <v>373</v>
      </c>
      <c r="D20" s="47">
        <v>91991</v>
      </c>
      <c r="E20" s="47">
        <v>220</v>
      </c>
      <c r="F20" s="379">
        <f t="shared" si="0"/>
        <v>20238020</v>
      </c>
      <c r="G20" s="47">
        <f>'AT3B_cvrg(Insti)_UPY '!G19+'AT3C_cvrg(Insti)_UPY '!G19</f>
        <v>373</v>
      </c>
      <c r="H20" s="380">
        <f>'enrolment vs availed_UPY'!Q19</f>
        <v>16876259</v>
      </c>
      <c r="I20" s="380">
        <v>181</v>
      </c>
      <c r="J20" s="380">
        <f t="shared" si="1"/>
        <v>93239</v>
      </c>
      <c r="L20" s="383"/>
      <c r="M20" s="20"/>
      <c r="N20" s="20"/>
      <c r="O20" s="20"/>
      <c r="P20" s="20"/>
    </row>
    <row r="21" spans="1:16" ht="19.149999999999999" customHeight="1">
      <c r="A21" s="48">
        <v>10</v>
      </c>
      <c r="B21" s="367" t="s">
        <v>910</v>
      </c>
      <c r="C21" s="47">
        <v>535</v>
      </c>
      <c r="D21" s="47">
        <v>193303</v>
      </c>
      <c r="E21" s="47">
        <v>220</v>
      </c>
      <c r="F21" s="379">
        <f t="shared" si="0"/>
        <v>42526660</v>
      </c>
      <c r="G21" s="47">
        <f>'AT3B_cvrg(Insti)_UPY '!G20+'AT3C_cvrg(Insti)_UPY '!G20</f>
        <v>537</v>
      </c>
      <c r="H21" s="380">
        <f>'enrolment vs availed_UPY'!Q20</f>
        <v>35643244</v>
      </c>
      <c r="I21" s="380">
        <v>181</v>
      </c>
      <c r="J21" s="380">
        <f t="shared" si="1"/>
        <v>196924</v>
      </c>
      <c r="L21" s="383"/>
      <c r="M21" s="20"/>
      <c r="N21" s="20"/>
      <c r="O21" s="20"/>
      <c r="P21" s="20"/>
    </row>
    <row r="22" spans="1:16" ht="19.149999999999999" customHeight="1">
      <c r="A22" s="48">
        <v>11</v>
      </c>
      <c r="B22" s="367" t="s">
        <v>911</v>
      </c>
      <c r="C22" s="47">
        <v>505</v>
      </c>
      <c r="D22" s="47">
        <v>105595</v>
      </c>
      <c r="E22" s="47">
        <v>220</v>
      </c>
      <c r="F22" s="379">
        <f t="shared" si="0"/>
        <v>23230900</v>
      </c>
      <c r="G22" s="47">
        <f>'AT3B_cvrg(Insti)_UPY '!G21+'AT3C_cvrg(Insti)_UPY '!G21</f>
        <v>505</v>
      </c>
      <c r="H22" s="380">
        <f>'enrolment vs availed_UPY'!Q21</f>
        <v>20753098</v>
      </c>
      <c r="I22" s="380">
        <v>181</v>
      </c>
      <c r="J22" s="380">
        <f t="shared" si="1"/>
        <v>114658</v>
      </c>
      <c r="L22" s="383"/>
      <c r="M22" s="20"/>
      <c r="N22" s="20"/>
      <c r="O22" s="20"/>
      <c r="P22" s="20"/>
    </row>
    <row r="23" spans="1:16" ht="19.149999999999999" customHeight="1">
      <c r="A23" s="48">
        <v>12</v>
      </c>
      <c r="B23" s="367" t="s">
        <v>912</v>
      </c>
      <c r="C23" s="47">
        <v>153</v>
      </c>
      <c r="D23" s="47">
        <v>32591</v>
      </c>
      <c r="E23" s="47">
        <v>220</v>
      </c>
      <c r="F23" s="379">
        <f t="shared" si="0"/>
        <v>7170020</v>
      </c>
      <c r="G23" s="47">
        <f>'AT3B_cvrg(Insti)_UPY '!G22+'AT3C_cvrg(Insti)_UPY '!G22</f>
        <v>164</v>
      </c>
      <c r="H23" s="380">
        <f>'enrolment vs availed_UPY'!Q22</f>
        <v>5789647</v>
      </c>
      <c r="I23" s="380">
        <v>181</v>
      </c>
      <c r="J23" s="380">
        <f t="shared" si="1"/>
        <v>31987</v>
      </c>
      <c r="L23" s="383"/>
      <c r="M23" s="20"/>
      <c r="N23" s="20"/>
      <c r="O23" s="20"/>
      <c r="P23" s="20"/>
    </row>
    <row r="24" spans="1:16" ht="19.149999999999999" customHeight="1">
      <c r="A24" s="48">
        <v>13</v>
      </c>
      <c r="B24" s="367" t="s">
        <v>913</v>
      </c>
      <c r="C24" s="47">
        <v>539</v>
      </c>
      <c r="D24" s="47">
        <v>79179</v>
      </c>
      <c r="E24" s="47">
        <v>220</v>
      </c>
      <c r="F24" s="379">
        <f t="shared" si="0"/>
        <v>17419380</v>
      </c>
      <c r="G24" s="47">
        <f>'AT3B_cvrg(Insti)_UPY '!G23+'AT3C_cvrg(Insti)_UPY '!G23</f>
        <v>544</v>
      </c>
      <c r="H24" s="380">
        <f>'enrolment vs availed_UPY'!Q23</f>
        <v>15993884</v>
      </c>
      <c r="I24" s="380">
        <v>181</v>
      </c>
      <c r="J24" s="380">
        <f t="shared" si="1"/>
        <v>88364</v>
      </c>
      <c r="L24" s="383"/>
      <c r="M24" s="27"/>
      <c r="N24" s="27"/>
      <c r="O24" s="27"/>
      <c r="P24" s="27"/>
    </row>
    <row r="25" spans="1:16" ht="19.149999999999999" customHeight="1">
      <c r="A25" s="48">
        <v>14</v>
      </c>
      <c r="B25" s="367" t="s">
        <v>914</v>
      </c>
      <c r="C25" s="47">
        <v>270</v>
      </c>
      <c r="D25" s="47">
        <v>45404</v>
      </c>
      <c r="E25" s="47">
        <v>220</v>
      </c>
      <c r="F25" s="379">
        <f t="shared" si="0"/>
        <v>9988880</v>
      </c>
      <c r="G25" s="47">
        <f>'AT3B_cvrg(Insti)_UPY '!G24+'AT3C_cvrg(Insti)_UPY '!G24</f>
        <v>270</v>
      </c>
      <c r="H25" s="380">
        <f>'enrolment vs availed_UPY'!Q24</f>
        <v>8189888</v>
      </c>
      <c r="I25" s="380">
        <v>181</v>
      </c>
      <c r="J25" s="380">
        <f t="shared" si="1"/>
        <v>45248</v>
      </c>
      <c r="L25" s="383"/>
    </row>
    <row r="26" spans="1:16" ht="19.149999999999999" customHeight="1">
      <c r="A26" s="801" t="s">
        <v>915</v>
      </c>
      <c r="B26" s="801"/>
      <c r="C26" s="370">
        <v>5537</v>
      </c>
      <c r="D26" s="370">
        <v>988980</v>
      </c>
      <c r="E26" s="370">
        <v>220</v>
      </c>
      <c r="F26" s="382">
        <f>SUM(F12:F25)</f>
        <v>217575600</v>
      </c>
      <c r="G26" s="370">
        <v>5558</v>
      </c>
      <c r="H26" s="381">
        <f>SUM(H12:H25)</f>
        <v>178445004</v>
      </c>
      <c r="I26" s="381">
        <v>181</v>
      </c>
      <c r="J26" s="381">
        <f>H26/I26</f>
        <v>985884</v>
      </c>
      <c r="L26" s="384"/>
    </row>
    <row r="27" spans="1:16">
      <c r="A27" s="11"/>
      <c r="B27" s="27"/>
      <c r="C27" s="27"/>
      <c r="D27" s="20"/>
      <c r="E27" s="20"/>
      <c r="F27" s="20"/>
      <c r="G27" s="20"/>
      <c r="H27" s="20"/>
      <c r="I27" s="20"/>
      <c r="J27" s="20"/>
    </row>
    <row r="28" spans="1:16">
      <c r="A28" s="902" t="s">
        <v>719</v>
      </c>
      <c r="B28" s="902"/>
      <c r="C28" s="902"/>
      <c r="D28" s="902"/>
      <c r="E28" s="902"/>
      <c r="F28" s="902"/>
      <c r="G28" s="902"/>
      <c r="H28" s="902"/>
      <c r="I28" s="20"/>
      <c r="J28" s="20"/>
    </row>
    <row r="29" spans="1:16">
      <c r="A29" s="11"/>
      <c r="B29" s="27"/>
      <c r="C29" s="27"/>
      <c r="D29" s="20"/>
      <c r="E29" s="20"/>
      <c r="F29" s="20"/>
      <c r="G29" s="20"/>
      <c r="H29" s="20"/>
      <c r="I29" s="20"/>
      <c r="J29" s="20"/>
    </row>
    <row r="30" spans="1:16" ht="15.75" customHeight="1">
      <c r="A30" s="14" t="s">
        <v>1054</v>
      </c>
      <c r="B30" s="14"/>
      <c r="C30" s="14"/>
      <c r="D30" s="14"/>
      <c r="E30" s="14"/>
      <c r="F30" s="14"/>
      <c r="G30" s="14"/>
      <c r="I30" s="753" t="s">
        <v>1056</v>
      </c>
      <c r="J30" s="753"/>
    </row>
    <row r="31" spans="1:16" ht="12.75" customHeight="1">
      <c r="A31" s="894" t="s">
        <v>13</v>
      </c>
      <c r="B31" s="894"/>
      <c r="C31" s="894"/>
      <c r="D31" s="894"/>
      <c r="E31" s="894"/>
      <c r="F31" s="894"/>
      <c r="G31" s="894"/>
      <c r="H31" s="894"/>
      <c r="I31" s="894"/>
      <c r="J31" s="894"/>
    </row>
    <row r="32" spans="1:16" ht="12.75" customHeight="1">
      <c r="A32" s="894" t="s">
        <v>1030</v>
      </c>
      <c r="B32" s="894"/>
      <c r="C32" s="894"/>
      <c r="D32" s="894"/>
      <c r="E32" s="894"/>
      <c r="F32" s="894"/>
      <c r="G32" s="894"/>
      <c r="H32" s="894"/>
      <c r="I32" s="894"/>
      <c r="J32" s="894"/>
    </row>
    <row r="33" spans="1:10">
      <c r="A33" s="14"/>
      <c r="B33" s="14"/>
      <c r="C33" s="14"/>
      <c r="E33" s="14"/>
      <c r="H33" s="786" t="s">
        <v>83</v>
      </c>
      <c r="I33" s="786"/>
      <c r="J33" s="786"/>
    </row>
    <row r="37" spans="1:10">
      <c r="A37" s="903"/>
      <c r="B37" s="903"/>
      <c r="C37" s="903"/>
      <c r="D37" s="903"/>
      <c r="E37" s="903"/>
      <c r="F37" s="903"/>
      <c r="G37" s="903"/>
      <c r="H37" s="903"/>
      <c r="I37" s="903"/>
      <c r="J37" s="903"/>
    </row>
    <row r="39" spans="1:10">
      <c r="A39" s="903"/>
      <c r="B39" s="903"/>
      <c r="C39" s="903"/>
      <c r="D39" s="903"/>
      <c r="E39" s="903"/>
      <c r="F39" s="903"/>
      <c r="G39" s="903"/>
      <c r="H39" s="903"/>
      <c r="I39" s="903"/>
      <c r="J39" s="903"/>
    </row>
  </sheetData>
  <mergeCells count="18">
    <mergeCell ref="A32:J32"/>
    <mergeCell ref="H33:J33"/>
    <mergeCell ref="A37:J37"/>
    <mergeCell ref="A39:J39"/>
    <mergeCell ref="A9:A10"/>
    <mergeCell ref="B9:B10"/>
    <mergeCell ref="C9:F9"/>
    <mergeCell ref="G9:J9"/>
    <mergeCell ref="I30:J30"/>
    <mergeCell ref="A31:J31"/>
    <mergeCell ref="A28:H28"/>
    <mergeCell ref="A26:B26"/>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9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P39"/>
  <sheetViews>
    <sheetView topLeftCell="A13" zoomScaleSheetLayoutView="90" workbookViewId="0">
      <selection activeCell="J35" sqref="J35"/>
    </sheetView>
  </sheetViews>
  <sheetFormatPr defaultColWidth="9.140625" defaultRowHeight="12.75"/>
  <cols>
    <col min="1" max="1" width="7.42578125" style="15" customWidth="1"/>
    <col min="2" max="2" width="26"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c r="E1" s="763"/>
      <c r="F1" s="763"/>
      <c r="G1" s="763"/>
      <c r="H1" s="763"/>
      <c r="I1" s="763"/>
      <c r="J1" s="129" t="s">
        <v>364</v>
      </c>
    </row>
    <row r="2" spans="1:16" customFormat="1" ht="15">
      <c r="A2" s="890" t="s">
        <v>0</v>
      </c>
      <c r="B2" s="890"/>
      <c r="C2" s="890"/>
      <c r="D2" s="890"/>
      <c r="E2" s="890"/>
      <c r="F2" s="890"/>
      <c r="G2" s="890"/>
      <c r="H2" s="890"/>
      <c r="I2" s="890"/>
      <c r="J2" s="890"/>
    </row>
    <row r="3" spans="1:16" customFormat="1" ht="20.25">
      <c r="A3" s="784" t="s">
        <v>747</v>
      </c>
      <c r="B3" s="784"/>
      <c r="C3" s="784"/>
      <c r="D3" s="784"/>
      <c r="E3" s="784"/>
      <c r="F3" s="784"/>
      <c r="G3" s="784"/>
      <c r="H3" s="784"/>
      <c r="I3" s="784"/>
      <c r="J3" s="784"/>
    </row>
    <row r="4" spans="1:16" customFormat="1" ht="14.25" customHeight="1"/>
    <row r="5" spans="1:16" ht="19.5" customHeight="1">
      <c r="A5" s="898" t="s">
        <v>805</v>
      </c>
      <c r="B5" s="898"/>
      <c r="C5" s="898"/>
      <c r="D5" s="898"/>
      <c r="E5" s="898"/>
      <c r="F5" s="898"/>
      <c r="G5" s="898"/>
      <c r="H5" s="898"/>
      <c r="I5" s="898"/>
      <c r="J5" s="898"/>
    </row>
    <row r="6" spans="1:16" ht="13.5" customHeight="1">
      <c r="A6" s="1"/>
      <c r="B6" s="1"/>
      <c r="C6" s="1"/>
      <c r="D6" s="1"/>
      <c r="E6" s="1"/>
      <c r="F6" s="1"/>
      <c r="G6" s="1"/>
      <c r="H6" s="1"/>
      <c r="I6" s="1"/>
      <c r="J6" s="1"/>
    </row>
    <row r="7" spans="1:16" ht="0.75" customHeight="1"/>
    <row r="8" spans="1:16">
      <c r="A8" s="786" t="s">
        <v>900</v>
      </c>
      <c r="B8" s="786"/>
      <c r="C8" s="28"/>
      <c r="H8" s="879" t="s">
        <v>1025</v>
      </c>
      <c r="I8" s="879"/>
      <c r="J8" s="879"/>
    </row>
    <row r="9" spans="1:16">
      <c r="A9" s="780" t="s">
        <v>2</v>
      </c>
      <c r="B9" s="780" t="s">
        <v>3</v>
      </c>
      <c r="C9" s="761" t="s">
        <v>806</v>
      </c>
      <c r="D9" s="789"/>
      <c r="E9" s="789"/>
      <c r="F9" s="762"/>
      <c r="G9" s="761" t="s">
        <v>104</v>
      </c>
      <c r="H9" s="789"/>
      <c r="I9" s="789"/>
      <c r="J9" s="762"/>
      <c r="O9" s="18"/>
      <c r="P9" s="20"/>
    </row>
    <row r="10" spans="1:16" ht="77.45" customHeight="1">
      <c r="A10" s="780"/>
      <c r="B10" s="780"/>
      <c r="C10" s="5" t="s">
        <v>184</v>
      </c>
      <c r="D10" s="5" t="s">
        <v>15</v>
      </c>
      <c r="E10" s="247" t="s">
        <v>823</v>
      </c>
      <c r="F10" s="7" t="s">
        <v>201</v>
      </c>
      <c r="G10" s="5" t="s">
        <v>184</v>
      </c>
      <c r="H10" s="24" t="s">
        <v>16</v>
      </c>
      <c r="I10" s="98" t="s">
        <v>717</v>
      </c>
      <c r="J10" s="5" t="s">
        <v>718</v>
      </c>
    </row>
    <row r="11" spans="1:16">
      <c r="A11" s="5">
        <v>1</v>
      </c>
      <c r="B11" s="5">
        <v>2</v>
      </c>
      <c r="C11" s="5">
        <v>3</v>
      </c>
      <c r="D11" s="5">
        <v>4</v>
      </c>
      <c r="E11" s="5">
        <v>5</v>
      </c>
      <c r="F11" s="7">
        <v>6</v>
      </c>
      <c r="G11" s="5">
        <v>7</v>
      </c>
      <c r="H11" s="95">
        <v>8</v>
      </c>
      <c r="I11" s="5">
        <v>9</v>
      </c>
      <c r="J11" s="5">
        <v>10</v>
      </c>
    </row>
    <row r="12" spans="1:16" ht="18" customHeight="1">
      <c r="A12" s="48">
        <v>1</v>
      </c>
      <c r="B12" s="367" t="s">
        <v>901</v>
      </c>
      <c r="C12" s="47">
        <v>0</v>
      </c>
      <c r="D12" s="47">
        <v>0</v>
      </c>
      <c r="E12" s="47">
        <v>0</v>
      </c>
      <c r="F12" s="379">
        <v>0</v>
      </c>
      <c r="G12" s="47">
        <v>0</v>
      </c>
      <c r="H12" s="380">
        <v>0</v>
      </c>
      <c r="I12" s="380">
        <v>0</v>
      </c>
      <c r="J12" s="380">
        <v>0</v>
      </c>
    </row>
    <row r="13" spans="1:16" ht="18" customHeight="1">
      <c r="A13" s="48">
        <v>2</v>
      </c>
      <c r="B13" s="367" t="s">
        <v>902</v>
      </c>
      <c r="C13" s="47">
        <v>0</v>
      </c>
      <c r="D13" s="47">
        <v>0</v>
      </c>
      <c r="E13" s="47">
        <v>0</v>
      </c>
      <c r="F13" s="379">
        <v>0</v>
      </c>
      <c r="G13" s="47">
        <v>0</v>
      </c>
      <c r="H13" s="380">
        <v>0</v>
      </c>
      <c r="I13" s="380">
        <v>0</v>
      </c>
      <c r="J13" s="380">
        <v>0</v>
      </c>
    </row>
    <row r="14" spans="1:16" ht="18" customHeight="1">
      <c r="A14" s="48">
        <v>3</v>
      </c>
      <c r="B14" s="367" t="s">
        <v>903</v>
      </c>
      <c r="C14" s="47">
        <v>0</v>
      </c>
      <c r="D14" s="47">
        <v>0</v>
      </c>
      <c r="E14" s="47">
        <v>0</v>
      </c>
      <c r="F14" s="379">
        <v>0</v>
      </c>
      <c r="G14" s="47">
        <v>0</v>
      </c>
      <c r="H14" s="380">
        <v>0</v>
      </c>
      <c r="I14" s="380">
        <v>0</v>
      </c>
      <c r="J14" s="380">
        <v>0</v>
      </c>
    </row>
    <row r="15" spans="1:16" ht="18" customHeight="1">
      <c r="A15" s="48">
        <v>4</v>
      </c>
      <c r="B15" s="367" t="s">
        <v>904</v>
      </c>
      <c r="C15" s="47">
        <v>0</v>
      </c>
      <c r="D15" s="47">
        <v>0</v>
      </c>
      <c r="E15" s="47">
        <v>0</v>
      </c>
      <c r="F15" s="379">
        <v>0</v>
      </c>
      <c r="G15" s="47">
        <v>0</v>
      </c>
      <c r="H15" s="380">
        <v>0</v>
      </c>
      <c r="I15" s="380">
        <v>0</v>
      </c>
      <c r="J15" s="380">
        <v>0</v>
      </c>
    </row>
    <row r="16" spans="1:16" ht="18" customHeight="1">
      <c r="A16" s="48">
        <v>5</v>
      </c>
      <c r="B16" s="367" t="s">
        <v>905</v>
      </c>
      <c r="C16" s="47">
        <v>0</v>
      </c>
      <c r="D16" s="47">
        <v>0</v>
      </c>
      <c r="E16" s="47">
        <v>0</v>
      </c>
      <c r="F16" s="379">
        <v>0</v>
      </c>
      <c r="G16" s="47">
        <v>0</v>
      </c>
      <c r="H16" s="380">
        <v>0</v>
      </c>
      <c r="I16" s="380">
        <v>0</v>
      </c>
      <c r="J16" s="380">
        <v>0</v>
      </c>
    </row>
    <row r="17" spans="1:10" ht="18" customHeight="1">
      <c r="A17" s="48">
        <v>6</v>
      </c>
      <c r="B17" s="367" t="s">
        <v>906</v>
      </c>
      <c r="C17" s="47">
        <v>0</v>
      </c>
      <c r="D17" s="47">
        <v>0</v>
      </c>
      <c r="E17" s="47">
        <v>0</v>
      </c>
      <c r="F17" s="379">
        <v>0</v>
      </c>
      <c r="G17" s="47">
        <v>0</v>
      </c>
      <c r="H17" s="380">
        <v>0</v>
      </c>
      <c r="I17" s="380">
        <v>0</v>
      </c>
      <c r="J17" s="380">
        <v>0</v>
      </c>
    </row>
    <row r="18" spans="1:10" ht="18" customHeight="1">
      <c r="A18" s="48">
        <v>7</v>
      </c>
      <c r="B18" s="367" t="s">
        <v>907</v>
      </c>
      <c r="C18" s="47">
        <v>0</v>
      </c>
      <c r="D18" s="47">
        <v>0</v>
      </c>
      <c r="E18" s="47">
        <v>0</v>
      </c>
      <c r="F18" s="379">
        <v>0</v>
      </c>
      <c r="G18" s="47">
        <v>0</v>
      </c>
      <c r="H18" s="380">
        <v>0</v>
      </c>
      <c r="I18" s="380">
        <v>0</v>
      </c>
      <c r="J18" s="380">
        <v>0</v>
      </c>
    </row>
    <row r="19" spans="1:10" ht="18" customHeight="1">
      <c r="A19" s="48">
        <v>8</v>
      </c>
      <c r="B19" s="367" t="s">
        <v>908</v>
      </c>
      <c r="C19" s="47">
        <v>0</v>
      </c>
      <c r="D19" s="47">
        <v>0</v>
      </c>
      <c r="E19" s="47">
        <v>0</v>
      </c>
      <c r="F19" s="379">
        <v>0</v>
      </c>
      <c r="G19" s="47">
        <v>0</v>
      </c>
      <c r="H19" s="380">
        <v>0</v>
      </c>
      <c r="I19" s="380">
        <v>0</v>
      </c>
      <c r="J19" s="380">
        <v>0</v>
      </c>
    </row>
    <row r="20" spans="1:10" ht="18" customHeight="1">
      <c r="A20" s="48">
        <v>9</v>
      </c>
      <c r="B20" s="367" t="s">
        <v>909</v>
      </c>
      <c r="C20" s="47">
        <v>0</v>
      </c>
      <c r="D20" s="47">
        <v>0</v>
      </c>
      <c r="E20" s="47">
        <v>0</v>
      </c>
      <c r="F20" s="379">
        <v>0</v>
      </c>
      <c r="G20" s="47">
        <v>0</v>
      </c>
      <c r="H20" s="380">
        <v>0</v>
      </c>
      <c r="I20" s="380">
        <v>0</v>
      </c>
      <c r="J20" s="380">
        <v>0</v>
      </c>
    </row>
    <row r="21" spans="1:10" ht="18" customHeight="1">
      <c r="A21" s="48">
        <v>10</v>
      </c>
      <c r="B21" s="367" t="s">
        <v>910</v>
      </c>
      <c r="C21" s="47">
        <v>0</v>
      </c>
      <c r="D21" s="47">
        <v>0</v>
      </c>
      <c r="E21" s="47">
        <v>0</v>
      </c>
      <c r="F21" s="379">
        <v>0</v>
      </c>
      <c r="G21" s="47">
        <v>0</v>
      </c>
      <c r="H21" s="380">
        <v>0</v>
      </c>
      <c r="I21" s="380">
        <v>0</v>
      </c>
      <c r="J21" s="380">
        <v>0</v>
      </c>
    </row>
    <row r="22" spans="1:10" ht="18" customHeight="1">
      <c r="A22" s="48">
        <v>11</v>
      </c>
      <c r="B22" s="367" t="s">
        <v>911</v>
      </c>
      <c r="C22" s="47">
        <v>0</v>
      </c>
      <c r="D22" s="47">
        <v>0</v>
      </c>
      <c r="E22" s="47">
        <v>0</v>
      </c>
      <c r="F22" s="379">
        <v>0</v>
      </c>
      <c r="G22" s="47">
        <v>0</v>
      </c>
      <c r="H22" s="380">
        <v>0</v>
      </c>
      <c r="I22" s="380">
        <v>0</v>
      </c>
      <c r="J22" s="380">
        <v>0</v>
      </c>
    </row>
    <row r="23" spans="1:10" ht="18" customHeight="1">
      <c r="A23" s="48">
        <v>12</v>
      </c>
      <c r="B23" s="367" t="s">
        <v>912</v>
      </c>
      <c r="C23" s="47">
        <v>0</v>
      </c>
      <c r="D23" s="47">
        <v>0</v>
      </c>
      <c r="E23" s="47">
        <v>0</v>
      </c>
      <c r="F23" s="379">
        <v>0</v>
      </c>
      <c r="G23" s="47">
        <v>0</v>
      </c>
      <c r="H23" s="380">
        <v>0</v>
      </c>
      <c r="I23" s="380">
        <v>0</v>
      </c>
      <c r="J23" s="380">
        <v>0</v>
      </c>
    </row>
    <row r="24" spans="1:10" ht="18" customHeight="1">
      <c r="A24" s="48">
        <v>13</v>
      </c>
      <c r="B24" s="367" t="s">
        <v>913</v>
      </c>
      <c r="C24" s="47">
        <v>0</v>
      </c>
      <c r="D24" s="47">
        <v>0</v>
      </c>
      <c r="E24" s="47">
        <v>0</v>
      </c>
      <c r="F24" s="379">
        <v>0</v>
      </c>
      <c r="G24" s="47">
        <v>0</v>
      </c>
      <c r="H24" s="380">
        <v>0</v>
      </c>
      <c r="I24" s="380">
        <v>0</v>
      </c>
      <c r="J24" s="380">
        <v>0</v>
      </c>
    </row>
    <row r="25" spans="1:10" ht="18" customHeight="1">
      <c r="A25" s="48">
        <v>14</v>
      </c>
      <c r="B25" s="367" t="s">
        <v>914</v>
      </c>
      <c r="C25" s="47">
        <v>0</v>
      </c>
      <c r="D25" s="47">
        <v>0</v>
      </c>
      <c r="E25" s="47">
        <v>0</v>
      </c>
      <c r="F25" s="379">
        <v>0</v>
      </c>
      <c r="G25" s="47">
        <v>0</v>
      </c>
      <c r="H25" s="380">
        <v>0</v>
      </c>
      <c r="I25" s="380">
        <v>0</v>
      </c>
      <c r="J25" s="380">
        <v>0</v>
      </c>
    </row>
    <row r="26" spans="1:10" ht="18" customHeight="1">
      <c r="A26" s="801" t="s">
        <v>915</v>
      </c>
      <c r="B26" s="801"/>
      <c r="C26" s="370">
        <v>0</v>
      </c>
      <c r="D26" s="370">
        <v>0</v>
      </c>
      <c r="E26" s="370">
        <v>0</v>
      </c>
      <c r="F26" s="382">
        <v>0</v>
      </c>
      <c r="G26" s="370">
        <v>0</v>
      </c>
      <c r="H26" s="381">
        <v>0</v>
      </c>
      <c r="I26" s="381">
        <v>0</v>
      </c>
      <c r="J26" s="381">
        <v>0</v>
      </c>
    </row>
    <row r="27" spans="1:10">
      <c r="A27" s="11"/>
      <c r="B27" s="27"/>
      <c r="C27" s="27"/>
      <c r="D27" s="20"/>
      <c r="E27" s="20"/>
      <c r="F27" s="20"/>
      <c r="G27" s="20"/>
      <c r="H27" s="20"/>
      <c r="I27" s="20"/>
      <c r="J27" s="20"/>
    </row>
    <row r="28" spans="1:10">
      <c r="A28" s="902" t="s">
        <v>719</v>
      </c>
      <c r="B28" s="902"/>
      <c r="C28" s="902"/>
      <c r="D28" s="902"/>
      <c r="E28" s="902"/>
      <c r="F28" s="902"/>
      <c r="G28" s="902"/>
      <c r="H28" s="902"/>
      <c r="I28" s="20"/>
      <c r="J28" s="20"/>
    </row>
    <row r="29" spans="1:10">
      <c r="A29" s="11"/>
      <c r="B29" s="27"/>
      <c r="C29" s="27"/>
      <c r="D29" s="20"/>
      <c r="E29" s="20"/>
      <c r="F29" s="20"/>
      <c r="G29" s="20"/>
      <c r="H29" s="20"/>
      <c r="I29" s="20"/>
      <c r="J29" s="20"/>
    </row>
    <row r="30" spans="1:10" ht="15.75" customHeight="1">
      <c r="A30" s="14" t="s">
        <v>1054</v>
      </c>
      <c r="B30" s="14"/>
      <c r="C30" s="14"/>
      <c r="D30" s="14"/>
      <c r="E30" s="14"/>
      <c r="F30" s="14"/>
      <c r="G30" s="14"/>
      <c r="I30" s="753" t="s">
        <v>1056</v>
      </c>
      <c r="J30" s="753"/>
    </row>
    <row r="31" spans="1:10" ht="12.75" customHeight="1">
      <c r="A31" s="894" t="s">
        <v>13</v>
      </c>
      <c r="B31" s="894"/>
      <c r="C31" s="894"/>
      <c r="D31" s="894"/>
      <c r="E31" s="894"/>
      <c r="F31" s="894"/>
      <c r="G31" s="894"/>
      <c r="H31" s="894"/>
      <c r="I31" s="894"/>
      <c r="J31" s="894"/>
    </row>
    <row r="32" spans="1:10" ht="12.75" customHeight="1">
      <c r="A32" s="894" t="s">
        <v>1030</v>
      </c>
      <c r="B32" s="894"/>
      <c r="C32" s="894"/>
      <c r="D32" s="894"/>
      <c r="E32" s="894"/>
      <c r="F32" s="894"/>
      <c r="G32" s="894"/>
      <c r="H32" s="894"/>
      <c r="I32" s="894"/>
      <c r="J32" s="894"/>
    </row>
    <row r="33" spans="1:10">
      <c r="A33" s="14"/>
      <c r="B33" s="14"/>
      <c r="C33" s="14"/>
      <c r="E33" s="14"/>
      <c r="H33" s="786" t="s">
        <v>83</v>
      </c>
      <c r="I33" s="786"/>
      <c r="J33" s="786"/>
    </row>
    <row r="37" spans="1:10">
      <c r="A37" s="903"/>
      <c r="B37" s="903"/>
      <c r="C37" s="903"/>
      <c r="D37" s="903"/>
      <c r="E37" s="903"/>
      <c r="F37" s="903"/>
      <c r="G37" s="903"/>
      <c r="H37" s="903"/>
      <c r="I37" s="903"/>
      <c r="J37" s="903"/>
    </row>
    <row r="39" spans="1:10">
      <c r="A39" s="903"/>
      <c r="B39" s="903"/>
      <c r="C39" s="903"/>
      <c r="D39" s="903"/>
      <c r="E39" s="903"/>
      <c r="F39" s="903"/>
      <c r="G39" s="903"/>
      <c r="H39" s="903"/>
      <c r="I39" s="903"/>
      <c r="J39" s="903"/>
    </row>
  </sheetData>
  <mergeCells count="18">
    <mergeCell ref="E1:I1"/>
    <mergeCell ref="A2:J2"/>
    <mergeCell ref="A3:J3"/>
    <mergeCell ref="A5:J5"/>
    <mergeCell ref="A8:B8"/>
    <mergeCell ref="H8:J8"/>
    <mergeCell ref="A32:J32"/>
    <mergeCell ref="H33:J33"/>
    <mergeCell ref="A37:J37"/>
    <mergeCell ref="A39:J39"/>
    <mergeCell ref="A9:A10"/>
    <mergeCell ref="B9:B10"/>
    <mergeCell ref="C9:F9"/>
    <mergeCell ref="G9:J9"/>
    <mergeCell ref="I30:J30"/>
    <mergeCell ref="A31:J31"/>
    <mergeCell ref="A28:H28"/>
    <mergeCell ref="A26:B26"/>
  </mergeCells>
  <printOptions horizontalCentered="1"/>
  <pageMargins left="0.70866141732283472" right="0.70866141732283472" top="0.23622047244094491" bottom="0" header="0.31496062992125984" footer="0.31496062992125984"/>
  <pageSetup paperSize="9" scale="91"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P39"/>
  <sheetViews>
    <sheetView topLeftCell="A21" zoomScaleSheetLayoutView="90" workbookViewId="0">
      <selection activeCell="D18" sqref="D18"/>
    </sheetView>
  </sheetViews>
  <sheetFormatPr defaultColWidth="9.140625" defaultRowHeight="12.75"/>
  <cols>
    <col min="1" max="1" width="7.42578125" style="15" customWidth="1"/>
    <col min="2" max="2" width="27.42578125"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c r="E1" s="763"/>
      <c r="F1" s="763"/>
      <c r="G1" s="763"/>
      <c r="H1" s="763"/>
      <c r="I1" s="763"/>
      <c r="J1" s="129" t="s">
        <v>363</v>
      </c>
    </row>
    <row r="2" spans="1:16" customFormat="1" ht="15">
      <c r="A2" s="890" t="s">
        <v>0</v>
      </c>
      <c r="B2" s="890"/>
      <c r="C2" s="890"/>
      <c r="D2" s="890"/>
      <c r="E2" s="890"/>
      <c r="F2" s="890"/>
      <c r="G2" s="890"/>
      <c r="H2" s="890"/>
      <c r="I2" s="890"/>
      <c r="J2" s="890"/>
    </row>
    <row r="3" spans="1:16" customFormat="1" ht="20.25">
      <c r="A3" s="784" t="s">
        <v>747</v>
      </c>
      <c r="B3" s="784"/>
      <c r="C3" s="784"/>
      <c r="D3" s="784"/>
      <c r="E3" s="784"/>
      <c r="F3" s="784"/>
      <c r="G3" s="784"/>
      <c r="H3" s="784"/>
      <c r="I3" s="784"/>
      <c r="J3" s="784"/>
    </row>
    <row r="4" spans="1:16" customFormat="1" ht="14.25" customHeight="1"/>
    <row r="5" spans="1:16" ht="31.5" customHeight="1">
      <c r="A5" s="898" t="s">
        <v>807</v>
      </c>
      <c r="B5" s="898"/>
      <c r="C5" s="898"/>
      <c r="D5" s="898"/>
      <c r="E5" s="898"/>
      <c r="F5" s="898"/>
      <c r="G5" s="898"/>
      <c r="H5" s="898"/>
      <c r="I5" s="898"/>
      <c r="J5" s="898"/>
    </row>
    <row r="6" spans="1:16" ht="13.5" customHeight="1">
      <c r="A6" s="1"/>
      <c r="B6" s="1"/>
      <c r="C6" s="1"/>
      <c r="D6" s="1"/>
      <c r="E6" s="1"/>
      <c r="F6" s="1"/>
      <c r="G6" s="1"/>
      <c r="H6" s="1"/>
      <c r="I6" s="1"/>
      <c r="J6" s="1"/>
    </row>
    <row r="7" spans="1:16" ht="0.75" customHeight="1"/>
    <row r="8" spans="1:16">
      <c r="A8" s="786" t="s">
        <v>900</v>
      </c>
      <c r="B8" s="786"/>
      <c r="C8" s="28"/>
      <c r="H8" s="879" t="s">
        <v>1025</v>
      </c>
      <c r="I8" s="879"/>
      <c r="J8" s="879"/>
    </row>
    <row r="9" spans="1:16">
      <c r="A9" s="780" t="s">
        <v>2</v>
      </c>
      <c r="B9" s="780" t="s">
        <v>3</v>
      </c>
      <c r="C9" s="761" t="s">
        <v>803</v>
      </c>
      <c r="D9" s="789"/>
      <c r="E9" s="789"/>
      <c r="F9" s="762"/>
      <c r="G9" s="761" t="s">
        <v>104</v>
      </c>
      <c r="H9" s="789"/>
      <c r="I9" s="789"/>
      <c r="J9" s="762"/>
      <c r="O9" s="18"/>
      <c r="P9" s="20"/>
    </row>
    <row r="10" spans="1:16" ht="53.25" customHeight="1">
      <c r="A10" s="780"/>
      <c r="B10" s="780"/>
      <c r="C10" s="5" t="s">
        <v>184</v>
      </c>
      <c r="D10" s="5" t="s">
        <v>15</v>
      </c>
      <c r="E10" s="247" t="s">
        <v>365</v>
      </c>
      <c r="F10" s="7" t="s">
        <v>201</v>
      </c>
      <c r="G10" s="5" t="s">
        <v>184</v>
      </c>
      <c r="H10" s="24" t="s">
        <v>16</v>
      </c>
      <c r="I10" s="98" t="s">
        <v>717</v>
      </c>
      <c r="J10" s="5" t="s">
        <v>718</v>
      </c>
    </row>
    <row r="11" spans="1:16">
      <c r="A11" s="5">
        <v>1</v>
      </c>
      <c r="B11" s="5">
        <v>2</v>
      </c>
      <c r="C11" s="5">
        <v>3</v>
      </c>
      <c r="D11" s="5">
        <v>4</v>
      </c>
      <c r="E11" s="5">
        <v>5</v>
      </c>
      <c r="F11" s="7">
        <v>6</v>
      </c>
      <c r="G11" s="5">
        <v>7</v>
      </c>
      <c r="H11" s="95">
        <v>8</v>
      </c>
      <c r="I11" s="5">
        <v>9</v>
      </c>
      <c r="J11" s="5">
        <v>10</v>
      </c>
    </row>
    <row r="12" spans="1:16" ht="21.6" customHeight="1">
      <c r="A12" s="48">
        <v>1</v>
      </c>
      <c r="B12" s="367" t="s">
        <v>901</v>
      </c>
      <c r="C12" s="47">
        <v>0</v>
      </c>
      <c r="D12" s="47">
        <v>0</v>
      </c>
      <c r="E12" s="47">
        <v>0</v>
      </c>
      <c r="F12" s="379">
        <v>0</v>
      </c>
      <c r="G12" s="47">
        <v>0</v>
      </c>
      <c r="H12" s="380">
        <v>0</v>
      </c>
      <c r="I12" s="380">
        <v>0</v>
      </c>
      <c r="J12" s="380">
        <v>0</v>
      </c>
    </row>
    <row r="13" spans="1:16" ht="21.6" customHeight="1">
      <c r="A13" s="48">
        <v>2</v>
      </c>
      <c r="B13" s="367" t="s">
        <v>902</v>
      </c>
      <c r="C13" s="47">
        <v>0</v>
      </c>
      <c r="D13" s="47">
        <v>0</v>
      </c>
      <c r="E13" s="47">
        <v>0</v>
      </c>
      <c r="F13" s="379">
        <v>0</v>
      </c>
      <c r="G13" s="47">
        <v>0</v>
      </c>
      <c r="H13" s="380">
        <v>0</v>
      </c>
      <c r="I13" s="380">
        <v>0</v>
      </c>
      <c r="J13" s="380">
        <v>0</v>
      </c>
    </row>
    <row r="14" spans="1:16" ht="21.6" customHeight="1">
      <c r="A14" s="48">
        <v>3</v>
      </c>
      <c r="B14" s="367" t="s">
        <v>903</v>
      </c>
      <c r="C14" s="47">
        <v>0</v>
      </c>
      <c r="D14" s="47">
        <v>0</v>
      </c>
      <c r="E14" s="47">
        <v>0</v>
      </c>
      <c r="F14" s="379">
        <v>0</v>
      </c>
      <c r="G14" s="47">
        <v>0</v>
      </c>
      <c r="H14" s="380">
        <v>0</v>
      </c>
      <c r="I14" s="380">
        <v>0</v>
      </c>
      <c r="J14" s="380">
        <v>0</v>
      </c>
    </row>
    <row r="15" spans="1:16" ht="21.6" customHeight="1">
      <c r="A15" s="48">
        <v>4</v>
      </c>
      <c r="B15" s="367" t="s">
        <v>904</v>
      </c>
      <c r="C15" s="47">
        <v>0</v>
      </c>
      <c r="D15" s="47">
        <v>0</v>
      </c>
      <c r="E15" s="47">
        <v>0</v>
      </c>
      <c r="F15" s="379">
        <v>0</v>
      </c>
      <c r="G15" s="47">
        <v>0</v>
      </c>
      <c r="H15" s="380">
        <v>0</v>
      </c>
      <c r="I15" s="380">
        <v>0</v>
      </c>
      <c r="J15" s="380">
        <v>0</v>
      </c>
    </row>
    <row r="16" spans="1:16" ht="21.6" customHeight="1">
      <c r="A16" s="48">
        <v>5</v>
      </c>
      <c r="B16" s="367" t="s">
        <v>905</v>
      </c>
      <c r="C16" s="47">
        <v>0</v>
      </c>
      <c r="D16" s="47">
        <v>0</v>
      </c>
      <c r="E16" s="47">
        <v>0</v>
      </c>
      <c r="F16" s="379">
        <v>0</v>
      </c>
      <c r="G16" s="47">
        <v>0</v>
      </c>
      <c r="H16" s="380">
        <v>0</v>
      </c>
      <c r="I16" s="380">
        <v>0</v>
      </c>
      <c r="J16" s="380">
        <v>0</v>
      </c>
    </row>
    <row r="17" spans="1:10" ht="21.6" customHeight="1">
      <c r="A17" s="48">
        <v>6</v>
      </c>
      <c r="B17" s="367" t="s">
        <v>906</v>
      </c>
      <c r="C17" s="47">
        <v>0</v>
      </c>
      <c r="D17" s="47">
        <v>0</v>
      </c>
      <c r="E17" s="47">
        <v>0</v>
      </c>
      <c r="F17" s="379">
        <v>0</v>
      </c>
      <c r="G17" s="47">
        <v>0</v>
      </c>
      <c r="H17" s="380">
        <v>0</v>
      </c>
      <c r="I17" s="380">
        <v>0</v>
      </c>
      <c r="J17" s="380">
        <v>0</v>
      </c>
    </row>
    <row r="18" spans="1:10" ht="21.6" customHeight="1">
      <c r="A18" s="48">
        <v>7</v>
      </c>
      <c r="B18" s="367" t="s">
        <v>907</v>
      </c>
      <c r="C18" s="47">
        <v>0</v>
      </c>
      <c r="D18" s="47">
        <v>0</v>
      </c>
      <c r="E18" s="47">
        <v>0</v>
      </c>
      <c r="F18" s="379">
        <v>0</v>
      </c>
      <c r="G18" s="47">
        <v>0</v>
      </c>
      <c r="H18" s="380">
        <v>0</v>
      </c>
      <c r="I18" s="380">
        <v>0</v>
      </c>
      <c r="J18" s="380">
        <v>0</v>
      </c>
    </row>
    <row r="19" spans="1:10" ht="21.6" customHeight="1">
      <c r="A19" s="48">
        <v>8</v>
      </c>
      <c r="B19" s="367" t="s">
        <v>908</v>
      </c>
      <c r="C19" s="47">
        <v>0</v>
      </c>
      <c r="D19" s="47">
        <v>0</v>
      </c>
      <c r="E19" s="47">
        <v>0</v>
      </c>
      <c r="F19" s="379">
        <v>0</v>
      </c>
      <c r="G19" s="47">
        <v>0</v>
      </c>
      <c r="H19" s="380">
        <v>0</v>
      </c>
      <c r="I19" s="380">
        <v>0</v>
      </c>
      <c r="J19" s="380">
        <v>0</v>
      </c>
    </row>
    <row r="20" spans="1:10" ht="21.6" customHeight="1">
      <c r="A20" s="48">
        <v>9</v>
      </c>
      <c r="B20" s="367" t="s">
        <v>909</v>
      </c>
      <c r="C20" s="47">
        <v>0</v>
      </c>
      <c r="D20" s="47">
        <v>0</v>
      </c>
      <c r="E20" s="47">
        <v>0</v>
      </c>
      <c r="F20" s="379">
        <v>0</v>
      </c>
      <c r="G20" s="47">
        <v>0</v>
      </c>
      <c r="H20" s="380">
        <v>0</v>
      </c>
      <c r="I20" s="380">
        <v>0</v>
      </c>
      <c r="J20" s="380">
        <v>0</v>
      </c>
    </row>
    <row r="21" spans="1:10" ht="21.6" customHeight="1">
      <c r="A21" s="48">
        <v>10</v>
      </c>
      <c r="B21" s="367" t="s">
        <v>910</v>
      </c>
      <c r="C21" s="47">
        <v>0</v>
      </c>
      <c r="D21" s="47">
        <v>0</v>
      </c>
      <c r="E21" s="47">
        <v>0</v>
      </c>
      <c r="F21" s="379">
        <v>0</v>
      </c>
      <c r="G21" s="47">
        <v>0</v>
      </c>
      <c r="H21" s="380">
        <v>0</v>
      </c>
      <c r="I21" s="380">
        <v>0</v>
      </c>
      <c r="J21" s="380">
        <v>0</v>
      </c>
    </row>
    <row r="22" spans="1:10" ht="21.6" customHeight="1">
      <c r="A22" s="48">
        <v>11</v>
      </c>
      <c r="B22" s="367" t="s">
        <v>911</v>
      </c>
      <c r="C22" s="47">
        <v>0</v>
      </c>
      <c r="D22" s="47">
        <v>0</v>
      </c>
      <c r="E22" s="47">
        <v>0</v>
      </c>
      <c r="F22" s="379">
        <v>0</v>
      </c>
      <c r="G22" s="47">
        <v>0</v>
      </c>
      <c r="H22" s="380">
        <v>0</v>
      </c>
      <c r="I22" s="380">
        <v>0</v>
      </c>
      <c r="J22" s="380">
        <v>0</v>
      </c>
    </row>
    <row r="23" spans="1:10" ht="21.6" customHeight="1">
      <c r="A23" s="48">
        <v>12</v>
      </c>
      <c r="B23" s="367" t="s">
        <v>912</v>
      </c>
      <c r="C23" s="47">
        <v>0</v>
      </c>
      <c r="D23" s="47">
        <v>0</v>
      </c>
      <c r="E23" s="47">
        <v>0</v>
      </c>
      <c r="F23" s="379">
        <v>0</v>
      </c>
      <c r="G23" s="47">
        <v>0</v>
      </c>
      <c r="H23" s="380">
        <v>0</v>
      </c>
      <c r="I23" s="380">
        <v>0</v>
      </c>
      <c r="J23" s="380">
        <v>0</v>
      </c>
    </row>
    <row r="24" spans="1:10" ht="21.6" customHeight="1">
      <c r="A24" s="48">
        <v>13</v>
      </c>
      <c r="B24" s="367" t="s">
        <v>913</v>
      </c>
      <c r="C24" s="47">
        <v>0</v>
      </c>
      <c r="D24" s="47">
        <v>0</v>
      </c>
      <c r="E24" s="47">
        <v>0</v>
      </c>
      <c r="F24" s="379">
        <v>0</v>
      </c>
      <c r="G24" s="47">
        <v>0</v>
      </c>
      <c r="H24" s="380">
        <v>0</v>
      </c>
      <c r="I24" s="380">
        <v>0</v>
      </c>
      <c r="J24" s="380">
        <v>0</v>
      </c>
    </row>
    <row r="25" spans="1:10" ht="21.6" customHeight="1">
      <c r="A25" s="48">
        <v>14</v>
      </c>
      <c r="B25" s="367" t="s">
        <v>914</v>
      </c>
      <c r="C25" s="47">
        <v>0</v>
      </c>
      <c r="D25" s="47">
        <v>0</v>
      </c>
      <c r="E25" s="47">
        <v>0</v>
      </c>
      <c r="F25" s="379">
        <v>0</v>
      </c>
      <c r="G25" s="47">
        <v>0</v>
      </c>
      <c r="H25" s="380">
        <v>0</v>
      </c>
      <c r="I25" s="380">
        <v>0</v>
      </c>
      <c r="J25" s="380">
        <v>0</v>
      </c>
    </row>
    <row r="26" spans="1:10" ht="22.15" customHeight="1">
      <c r="A26" s="801" t="s">
        <v>915</v>
      </c>
      <c r="B26" s="801"/>
      <c r="C26" s="370">
        <v>0</v>
      </c>
      <c r="D26" s="370">
        <v>0</v>
      </c>
      <c r="E26" s="370">
        <v>0</v>
      </c>
      <c r="F26" s="382">
        <v>0</v>
      </c>
      <c r="G26" s="370">
        <v>0</v>
      </c>
      <c r="H26" s="381">
        <v>0</v>
      </c>
      <c r="I26" s="381">
        <v>0</v>
      </c>
      <c r="J26" s="381">
        <v>0</v>
      </c>
    </row>
    <row r="27" spans="1:10">
      <c r="A27" s="11"/>
      <c r="B27" s="27"/>
      <c r="C27" s="27"/>
      <c r="D27" s="20"/>
      <c r="E27" s="20"/>
      <c r="F27" s="20"/>
      <c r="G27" s="20"/>
      <c r="H27" s="20"/>
      <c r="I27" s="20"/>
      <c r="J27" s="20"/>
    </row>
    <row r="28" spans="1:10">
      <c r="A28" s="902" t="s">
        <v>719</v>
      </c>
      <c r="B28" s="902"/>
      <c r="C28" s="902"/>
      <c r="D28" s="902"/>
      <c r="E28" s="902"/>
      <c r="F28" s="902"/>
      <c r="G28" s="902"/>
      <c r="H28" s="902"/>
      <c r="I28" s="20"/>
      <c r="J28" s="20"/>
    </row>
    <row r="29" spans="1:10">
      <c r="A29" s="11"/>
      <c r="B29" s="27"/>
      <c r="C29" s="27"/>
      <c r="D29" s="20"/>
      <c r="E29" s="20"/>
      <c r="F29" s="20"/>
      <c r="G29" s="20"/>
      <c r="H29" s="20"/>
      <c r="I29" s="20"/>
      <c r="J29" s="20"/>
    </row>
    <row r="30" spans="1:10" ht="15.75" customHeight="1">
      <c r="A30" s="14" t="s">
        <v>1054</v>
      </c>
      <c r="B30" s="14"/>
      <c r="C30" s="14"/>
      <c r="D30" s="14"/>
      <c r="E30" s="14"/>
      <c r="F30" s="14"/>
      <c r="G30" s="14"/>
      <c r="I30" s="753" t="s">
        <v>1056</v>
      </c>
      <c r="J30" s="753"/>
    </row>
    <row r="31" spans="1:10" ht="12.75" customHeight="1">
      <c r="A31" s="894" t="s">
        <v>13</v>
      </c>
      <c r="B31" s="894"/>
      <c r="C31" s="894"/>
      <c r="D31" s="894"/>
      <c r="E31" s="894"/>
      <c r="F31" s="894"/>
      <c r="G31" s="894"/>
      <c r="H31" s="894"/>
      <c r="I31" s="894"/>
      <c r="J31" s="894"/>
    </row>
    <row r="32" spans="1:10" ht="12.75" customHeight="1">
      <c r="A32" s="894" t="s">
        <v>1031</v>
      </c>
      <c r="B32" s="894"/>
      <c r="C32" s="894"/>
      <c r="D32" s="894"/>
      <c r="E32" s="894"/>
      <c r="F32" s="894"/>
      <c r="G32" s="894"/>
      <c r="H32" s="894"/>
      <c r="I32" s="894"/>
      <c r="J32" s="894"/>
    </row>
    <row r="33" spans="1:10">
      <c r="A33" s="14"/>
      <c r="B33" s="14"/>
      <c r="C33" s="14"/>
      <c r="E33" s="14"/>
      <c r="H33" s="786" t="s">
        <v>83</v>
      </c>
      <c r="I33" s="786"/>
      <c r="J33" s="786"/>
    </row>
    <row r="37" spans="1:10">
      <c r="A37" s="903"/>
      <c r="B37" s="903"/>
      <c r="C37" s="903"/>
      <c r="D37" s="903"/>
      <c r="E37" s="903"/>
      <c r="F37" s="903"/>
      <c r="G37" s="903"/>
      <c r="H37" s="903"/>
      <c r="I37" s="903"/>
      <c r="J37" s="903"/>
    </row>
    <row r="39" spans="1:10">
      <c r="A39" s="903"/>
      <c r="B39" s="903"/>
      <c r="C39" s="903"/>
      <c r="D39" s="903"/>
      <c r="E39" s="903"/>
      <c r="F39" s="903"/>
      <c r="G39" s="903"/>
      <c r="H39" s="903"/>
      <c r="I39" s="903"/>
      <c r="J39" s="903"/>
    </row>
  </sheetData>
  <mergeCells count="18">
    <mergeCell ref="A32:J32"/>
    <mergeCell ref="H33:J33"/>
    <mergeCell ref="A37:J37"/>
    <mergeCell ref="A39:J39"/>
    <mergeCell ref="A9:A10"/>
    <mergeCell ref="B9:B10"/>
    <mergeCell ref="C9:F9"/>
    <mergeCell ref="G9:J9"/>
    <mergeCell ref="I30:J30"/>
    <mergeCell ref="A31:J31"/>
    <mergeCell ref="A28:H28"/>
    <mergeCell ref="A26:B26"/>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90"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P39"/>
  <sheetViews>
    <sheetView topLeftCell="A19" zoomScaleSheetLayoutView="78" workbookViewId="0">
      <selection activeCell="J34" sqref="J34"/>
    </sheetView>
  </sheetViews>
  <sheetFormatPr defaultColWidth="9.140625" defaultRowHeight="12.75"/>
  <cols>
    <col min="1" max="1" width="7.42578125" style="15" customWidth="1"/>
    <col min="2" max="2" width="27.7109375"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c r="E1" s="763"/>
      <c r="F1" s="763"/>
      <c r="G1" s="763"/>
      <c r="H1" s="763"/>
      <c r="I1" s="763"/>
      <c r="J1" s="129" t="s">
        <v>433</v>
      </c>
    </row>
    <row r="2" spans="1:16" customFormat="1" ht="15">
      <c r="A2" s="890" t="s">
        <v>0</v>
      </c>
      <c r="B2" s="890"/>
      <c r="C2" s="890"/>
      <c r="D2" s="890"/>
      <c r="E2" s="890"/>
      <c r="F2" s="890"/>
      <c r="G2" s="890"/>
      <c r="H2" s="890"/>
      <c r="I2" s="890"/>
      <c r="J2" s="890"/>
    </row>
    <row r="3" spans="1:16" customFormat="1" ht="20.25">
      <c r="A3" s="784" t="s">
        <v>747</v>
      </c>
      <c r="B3" s="784"/>
      <c r="C3" s="784"/>
      <c r="D3" s="784"/>
      <c r="E3" s="784"/>
      <c r="F3" s="784"/>
      <c r="G3" s="784"/>
      <c r="H3" s="784"/>
      <c r="I3" s="784"/>
      <c r="J3" s="784"/>
    </row>
    <row r="4" spans="1:16" customFormat="1" ht="14.25" customHeight="1"/>
    <row r="5" spans="1:16" ht="31.5" customHeight="1">
      <c r="A5" s="898" t="s">
        <v>808</v>
      </c>
      <c r="B5" s="898"/>
      <c r="C5" s="898"/>
      <c r="D5" s="898"/>
      <c r="E5" s="898"/>
      <c r="F5" s="898"/>
      <c r="G5" s="898"/>
      <c r="H5" s="898"/>
      <c r="I5" s="898"/>
      <c r="J5" s="898"/>
    </row>
    <row r="6" spans="1:16" ht="13.5" customHeight="1">
      <c r="A6" s="1"/>
      <c r="B6" s="1"/>
      <c r="C6" s="1"/>
      <c r="D6" s="1"/>
      <c r="E6" s="1"/>
      <c r="F6" s="1"/>
      <c r="G6" s="1"/>
      <c r="H6" s="1"/>
      <c r="I6" s="1"/>
      <c r="J6" s="1"/>
    </row>
    <row r="7" spans="1:16" ht="0.75" customHeight="1"/>
    <row r="8" spans="1:16">
      <c r="A8" s="786" t="s">
        <v>900</v>
      </c>
      <c r="B8" s="786"/>
      <c r="C8" s="28"/>
      <c r="H8" s="879" t="s">
        <v>1025</v>
      </c>
      <c r="I8" s="879"/>
      <c r="J8" s="879"/>
    </row>
    <row r="9" spans="1:16">
      <c r="A9" s="780" t="s">
        <v>2</v>
      </c>
      <c r="B9" s="780" t="s">
        <v>3</v>
      </c>
      <c r="C9" s="761" t="s">
        <v>803</v>
      </c>
      <c r="D9" s="789"/>
      <c r="E9" s="789"/>
      <c r="F9" s="762"/>
      <c r="G9" s="761" t="s">
        <v>104</v>
      </c>
      <c r="H9" s="789"/>
      <c r="I9" s="789"/>
      <c r="J9" s="762"/>
      <c r="O9" s="18"/>
      <c r="P9" s="20"/>
    </row>
    <row r="10" spans="1:16" ht="53.25" customHeight="1">
      <c r="A10" s="780"/>
      <c r="B10" s="780"/>
      <c r="C10" s="5" t="s">
        <v>184</v>
      </c>
      <c r="D10" s="5" t="s">
        <v>15</v>
      </c>
      <c r="E10" s="247" t="s">
        <v>366</v>
      </c>
      <c r="F10" s="7" t="s">
        <v>201</v>
      </c>
      <c r="G10" s="5" t="s">
        <v>184</v>
      </c>
      <c r="H10" s="24" t="s">
        <v>16</v>
      </c>
      <c r="I10" s="98" t="s">
        <v>717</v>
      </c>
      <c r="J10" s="5" t="s">
        <v>718</v>
      </c>
    </row>
    <row r="11" spans="1:16">
      <c r="A11" s="5">
        <v>1</v>
      </c>
      <c r="B11" s="5">
        <v>2</v>
      </c>
      <c r="C11" s="5">
        <v>3</v>
      </c>
      <c r="D11" s="5">
        <v>4</v>
      </c>
      <c r="E11" s="5">
        <v>5</v>
      </c>
      <c r="F11" s="7">
        <v>6</v>
      </c>
      <c r="G11" s="5">
        <v>7</v>
      </c>
      <c r="H11" s="95">
        <v>8</v>
      </c>
      <c r="I11" s="5">
        <v>9</v>
      </c>
      <c r="J11" s="5">
        <v>10</v>
      </c>
    </row>
    <row r="12" spans="1:16" ht="22.9" customHeight="1">
      <c r="A12" s="48">
        <v>1</v>
      </c>
      <c r="B12" s="367" t="s">
        <v>901</v>
      </c>
      <c r="C12" s="47">
        <v>0</v>
      </c>
      <c r="D12" s="47">
        <v>0</v>
      </c>
      <c r="E12" s="47">
        <v>0</v>
      </c>
      <c r="F12" s="379">
        <v>0</v>
      </c>
      <c r="G12" s="47">
        <v>0</v>
      </c>
      <c r="H12" s="380">
        <v>0</v>
      </c>
      <c r="I12" s="380">
        <v>0</v>
      </c>
      <c r="J12" s="380">
        <v>0</v>
      </c>
    </row>
    <row r="13" spans="1:16" ht="22.9" customHeight="1">
      <c r="A13" s="48">
        <v>2</v>
      </c>
      <c r="B13" s="367" t="s">
        <v>902</v>
      </c>
      <c r="C13" s="47">
        <v>0</v>
      </c>
      <c r="D13" s="47">
        <v>0</v>
      </c>
      <c r="E13" s="47">
        <v>0</v>
      </c>
      <c r="F13" s="379">
        <v>0</v>
      </c>
      <c r="G13" s="47">
        <v>0</v>
      </c>
      <c r="H13" s="380">
        <v>0</v>
      </c>
      <c r="I13" s="380">
        <v>0</v>
      </c>
      <c r="J13" s="380">
        <v>0</v>
      </c>
    </row>
    <row r="14" spans="1:16" ht="22.9" customHeight="1">
      <c r="A14" s="48">
        <v>3</v>
      </c>
      <c r="B14" s="367" t="s">
        <v>903</v>
      </c>
      <c r="C14" s="47">
        <v>0</v>
      </c>
      <c r="D14" s="47">
        <v>0</v>
      </c>
      <c r="E14" s="47">
        <v>0</v>
      </c>
      <c r="F14" s="379">
        <v>0</v>
      </c>
      <c r="G14" s="47">
        <v>0</v>
      </c>
      <c r="H14" s="380">
        <v>0</v>
      </c>
      <c r="I14" s="380">
        <v>0</v>
      </c>
      <c r="J14" s="380">
        <v>0</v>
      </c>
    </row>
    <row r="15" spans="1:16" ht="22.9" customHeight="1">
      <c r="A15" s="48">
        <v>4</v>
      </c>
      <c r="B15" s="367" t="s">
        <v>904</v>
      </c>
      <c r="C15" s="47">
        <v>0</v>
      </c>
      <c r="D15" s="47">
        <v>0</v>
      </c>
      <c r="E15" s="47">
        <v>0</v>
      </c>
      <c r="F15" s="379">
        <v>0</v>
      </c>
      <c r="G15" s="47">
        <v>0</v>
      </c>
      <c r="H15" s="380">
        <v>0</v>
      </c>
      <c r="I15" s="380">
        <v>0</v>
      </c>
      <c r="J15" s="380">
        <v>0</v>
      </c>
    </row>
    <row r="16" spans="1:16" ht="22.9" customHeight="1">
      <c r="A16" s="48">
        <v>5</v>
      </c>
      <c r="B16" s="367" t="s">
        <v>905</v>
      </c>
      <c r="C16" s="47">
        <v>0</v>
      </c>
      <c r="D16" s="47">
        <v>0</v>
      </c>
      <c r="E16" s="47">
        <v>0</v>
      </c>
      <c r="F16" s="379">
        <v>0</v>
      </c>
      <c r="G16" s="47">
        <v>0</v>
      </c>
      <c r="H16" s="380">
        <v>0</v>
      </c>
      <c r="I16" s="380">
        <v>0</v>
      </c>
      <c r="J16" s="380">
        <v>0</v>
      </c>
    </row>
    <row r="17" spans="1:10" ht="22.9" customHeight="1">
      <c r="A17" s="48">
        <v>6</v>
      </c>
      <c r="B17" s="367" t="s">
        <v>906</v>
      </c>
      <c r="C17" s="47">
        <v>0</v>
      </c>
      <c r="D17" s="47">
        <v>0</v>
      </c>
      <c r="E17" s="47">
        <v>0</v>
      </c>
      <c r="F17" s="379">
        <v>0</v>
      </c>
      <c r="G17" s="47">
        <v>0</v>
      </c>
      <c r="H17" s="380">
        <v>0</v>
      </c>
      <c r="I17" s="380">
        <v>0</v>
      </c>
      <c r="J17" s="380">
        <v>0</v>
      </c>
    </row>
    <row r="18" spans="1:10" ht="22.9" customHeight="1">
      <c r="A18" s="48">
        <v>7</v>
      </c>
      <c r="B18" s="367" t="s">
        <v>907</v>
      </c>
      <c r="C18" s="47">
        <v>0</v>
      </c>
      <c r="D18" s="47">
        <v>0</v>
      </c>
      <c r="E18" s="47">
        <v>0</v>
      </c>
      <c r="F18" s="379">
        <v>0</v>
      </c>
      <c r="G18" s="47">
        <v>0</v>
      </c>
      <c r="H18" s="380">
        <v>0</v>
      </c>
      <c r="I18" s="380">
        <v>0</v>
      </c>
      <c r="J18" s="380">
        <v>0</v>
      </c>
    </row>
    <row r="19" spans="1:10" ht="22.9" customHeight="1">
      <c r="A19" s="48">
        <v>8</v>
      </c>
      <c r="B19" s="367" t="s">
        <v>908</v>
      </c>
      <c r="C19" s="47">
        <v>0</v>
      </c>
      <c r="D19" s="47">
        <v>0</v>
      </c>
      <c r="E19" s="47">
        <v>0</v>
      </c>
      <c r="F19" s="379">
        <v>0</v>
      </c>
      <c r="G19" s="47">
        <v>0</v>
      </c>
      <c r="H19" s="380">
        <v>0</v>
      </c>
      <c r="I19" s="380">
        <v>0</v>
      </c>
      <c r="J19" s="380">
        <v>0</v>
      </c>
    </row>
    <row r="20" spans="1:10" ht="22.9" customHeight="1">
      <c r="A20" s="48">
        <v>9</v>
      </c>
      <c r="B20" s="367" t="s">
        <v>909</v>
      </c>
      <c r="C20" s="47">
        <v>0</v>
      </c>
      <c r="D20" s="47">
        <v>0</v>
      </c>
      <c r="E20" s="47">
        <v>0</v>
      </c>
      <c r="F20" s="379">
        <v>0</v>
      </c>
      <c r="G20" s="47">
        <v>0</v>
      </c>
      <c r="H20" s="380">
        <v>0</v>
      </c>
      <c r="I20" s="380">
        <v>0</v>
      </c>
      <c r="J20" s="380">
        <v>0</v>
      </c>
    </row>
    <row r="21" spans="1:10" ht="22.9" customHeight="1">
      <c r="A21" s="48">
        <v>10</v>
      </c>
      <c r="B21" s="367" t="s">
        <v>910</v>
      </c>
      <c r="C21" s="47">
        <v>0</v>
      </c>
      <c r="D21" s="47">
        <v>0</v>
      </c>
      <c r="E21" s="47">
        <v>0</v>
      </c>
      <c r="F21" s="379">
        <v>0</v>
      </c>
      <c r="G21" s="47">
        <v>0</v>
      </c>
      <c r="H21" s="380">
        <v>0</v>
      </c>
      <c r="I21" s="380">
        <v>0</v>
      </c>
      <c r="J21" s="380">
        <v>0</v>
      </c>
    </row>
    <row r="22" spans="1:10" ht="22.9" customHeight="1">
      <c r="A22" s="48">
        <v>11</v>
      </c>
      <c r="B22" s="367" t="s">
        <v>911</v>
      </c>
      <c r="C22" s="47">
        <v>0</v>
      </c>
      <c r="D22" s="47">
        <v>0</v>
      </c>
      <c r="E22" s="47">
        <v>0</v>
      </c>
      <c r="F22" s="379">
        <v>0</v>
      </c>
      <c r="G22" s="47">
        <v>0</v>
      </c>
      <c r="H22" s="380">
        <v>0</v>
      </c>
      <c r="I22" s="380">
        <v>0</v>
      </c>
      <c r="J22" s="380">
        <v>0</v>
      </c>
    </row>
    <row r="23" spans="1:10" ht="22.9" customHeight="1">
      <c r="A23" s="48">
        <v>12</v>
      </c>
      <c r="B23" s="367" t="s">
        <v>912</v>
      </c>
      <c r="C23" s="47">
        <v>0</v>
      </c>
      <c r="D23" s="47">
        <v>0</v>
      </c>
      <c r="E23" s="47">
        <v>0</v>
      </c>
      <c r="F23" s="379">
        <v>0</v>
      </c>
      <c r="G23" s="47">
        <v>0</v>
      </c>
      <c r="H23" s="380">
        <v>0</v>
      </c>
      <c r="I23" s="380">
        <v>0</v>
      </c>
      <c r="J23" s="380">
        <v>0</v>
      </c>
    </row>
    <row r="24" spans="1:10" ht="22.9" customHeight="1">
      <c r="A24" s="48">
        <v>13</v>
      </c>
      <c r="B24" s="367" t="s">
        <v>913</v>
      </c>
      <c r="C24" s="47">
        <v>0</v>
      </c>
      <c r="D24" s="47">
        <v>0</v>
      </c>
      <c r="E24" s="47">
        <v>0</v>
      </c>
      <c r="F24" s="379">
        <v>0</v>
      </c>
      <c r="G24" s="47">
        <v>0</v>
      </c>
      <c r="H24" s="380">
        <v>0</v>
      </c>
      <c r="I24" s="380">
        <v>0</v>
      </c>
      <c r="J24" s="380">
        <v>0</v>
      </c>
    </row>
    <row r="25" spans="1:10" ht="22.9" customHeight="1">
      <c r="A25" s="48">
        <v>14</v>
      </c>
      <c r="B25" s="367" t="s">
        <v>914</v>
      </c>
      <c r="C25" s="47">
        <v>0</v>
      </c>
      <c r="D25" s="47">
        <v>0</v>
      </c>
      <c r="E25" s="47">
        <v>0</v>
      </c>
      <c r="F25" s="379">
        <v>0</v>
      </c>
      <c r="G25" s="47">
        <v>0</v>
      </c>
      <c r="H25" s="380">
        <v>0</v>
      </c>
      <c r="I25" s="380">
        <v>0</v>
      </c>
      <c r="J25" s="380">
        <v>0</v>
      </c>
    </row>
    <row r="26" spans="1:10" ht="21" customHeight="1">
      <c r="A26" s="801" t="s">
        <v>915</v>
      </c>
      <c r="B26" s="801"/>
      <c r="C26" s="370">
        <v>0</v>
      </c>
      <c r="D26" s="370">
        <v>0</v>
      </c>
      <c r="E26" s="370">
        <v>0</v>
      </c>
      <c r="F26" s="382">
        <v>0</v>
      </c>
      <c r="G26" s="370">
        <v>0</v>
      </c>
      <c r="H26" s="381">
        <v>0</v>
      </c>
      <c r="I26" s="381">
        <v>0</v>
      </c>
      <c r="J26" s="381">
        <v>0</v>
      </c>
    </row>
    <row r="27" spans="1:10">
      <c r="A27" s="11"/>
      <c r="B27" s="27"/>
      <c r="C27" s="27"/>
      <c r="D27" s="20"/>
      <c r="E27" s="20"/>
      <c r="F27" s="20"/>
      <c r="G27" s="20"/>
      <c r="H27" s="20"/>
      <c r="I27" s="20"/>
      <c r="J27" s="20"/>
    </row>
    <row r="28" spans="1:10">
      <c r="A28" s="902" t="s">
        <v>719</v>
      </c>
      <c r="B28" s="902"/>
      <c r="C28" s="902"/>
      <c r="D28" s="902"/>
      <c r="E28" s="902"/>
      <c r="F28" s="902"/>
      <c r="G28" s="902"/>
      <c r="H28" s="902"/>
      <c r="I28" s="20"/>
      <c r="J28" s="20"/>
    </row>
    <row r="29" spans="1:10">
      <c r="A29" s="11"/>
      <c r="B29" s="27"/>
      <c r="C29" s="27"/>
      <c r="D29" s="20"/>
      <c r="E29" s="20"/>
      <c r="F29" s="20"/>
      <c r="G29" s="20"/>
      <c r="H29" s="20"/>
      <c r="I29" s="20"/>
      <c r="J29" s="20"/>
    </row>
    <row r="30" spans="1:10" ht="15.75" customHeight="1">
      <c r="A30" s="14" t="s">
        <v>1054</v>
      </c>
      <c r="B30" s="14"/>
      <c r="C30" s="14"/>
      <c r="D30" s="14"/>
      <c r="E30" s="14"/>
      <c r="F30" s="14"/>
      <c r="G30" s="14"/>
      <c r="I30" s="753" t="s">
        <v>1056</v>
      </c>
      <c r="J30" s="753"/>
    </row>
    <row r="31" spans="1:10" ht="12.75" customHeight="1">
      <c r="A31" s="894" t="s">
        <v>13</v>
      </c>
      <c r="B31" s="894"/>
      <c r="C31" s="894"/>
      <c r="D31" s="894"/>
      <c r="E31" s="894"/>
      <c r="F31" s="894"/>
      <c r="G31" s="894"/>
      <c r="H31" s="894"/>
      <c r="I31" s="894"/>
      <c r="J31" s="894"/>
    </row>
    <row r="32" spans="1:10" ht="12.75" customHeight="1">
      <c r="A32" s="894" t="s">
        <v>1030</v>
      </c>
      <c r="B32" s="894"/>
      <c r="C32" s="894"/>
      <c r="D32" s="894"/>
      <c r="E32" s="894"/>
      <c r="F32" s="894"/>
      <c r="G32" s="894"/>
      <c r="H32" s="894"/>
      <c r="I32" s="894"/>
      <c r="J32" s="894"/>
    </row>
    <row r="33" spans="1:10">
      <c r="A33" s="14"/>
      <c r="B33" s="14"/>
      <c r="C33" s="14"/>
      <c r="E33" s="14"/>
      <c r="H33" s="786" t="s">
        <v>83</v>
      </c>
      <c r="I33" s="786"/>
      <c r="J33" s="786"/>
    </row>
    <row r="37" spans="1:10">
      <c r="A37" s="903"/>
      <c r="B37" s="903"/>
      <c r="C37" s="903"/>
      <c r="D37" s="903"/>
      <c r="E37" s="903"/>
      <c r="F37" s="903"/>
      <c r="G37" s="903"/>
      <c r="H37" s="903"/>
      <c r="I37" s="903"/>
      <c r="J37" s="903"/>
    </row>
    <row r="39" spans="1:10">
      <c r="A39" s="903"/>
      <c r="B39" s="903"/>
      <c r="C39" s="903"/>
      <c r="D39" s="903"/>
      <c r="E39" s="903"/>
      <c r="F39" s="903"/>
      <c r="G39" s="903"/>
      <c r="H39" s="903"/>
      <c r="I39" s="903"/>
      <c r="J39" s="903"/>
    </row>
  </sheetData>
  <mergeCells count="18">
    <mergeCell ref="A32:J32"/>
    <mergeCell ref="H33:J33"/>
    <mergeCell ref="A37:J37"/>
    <mergeCell ref="A39:J39"/>
    <mergeCell ref="A9:A10"/>
    <mergeCell ref="B9:B10"/>
    <mergeCell ref="C9:F9"/>
    <mergeCell ref="G9:J9"/>
    <mergeCell ref="I30:J30"/>
    <mergeCell ref="A31:J31"/>
    <mergeCell ref="A28:H28"/>
    <mergeCell ref="A26:B26"/>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69"/>
  <sheetViews>
    <sheetView topLeftCell="A3" zoomScaleSheetLayoutView="120" workbookViewId="0">
      <selection activeCell="B6" sqref="B6"/>
    </sheetView>
  </sheetViews>
  <sheetFormatPr defaultRowHeight="12.75"/>
  <cols>
    <col min="1" max="1" width="8.7109375" customWidth="1"/>
    <col min="2" max="2" width="11.7109375" customWidth="1"/>
    <col min="3" max="3" width="114.5703125" customWidth="1"/>
  </cols>
  <sheetData>
    <row r="1" spans="1:7" ht="21.75" customHeight="1">
      <c r="A1" s="751" t="s">
        <v>554</v>
      </c>
      <c r="B1" s="751"/>
      <c r="C1" s="751"/>
      <c r="D1" s="751"/>
      <c r="E1" s="289"/>
      <c r="F1" s="289"/>
      <c r="G1" s="289"/>
    </row>
    <row r="2" spans="1:7">
      <c r="A2" s="3" t="s">
        <v>73</v>
      </c>
      <c r="B2" s="3" t="s">
        <v>555</v>
      </c>
      <c r="C2" s="3" t="s">
        <v>556</v>
      </c>
    </row>
    <row r="3" spans="1:7">
      <c r="A3" s="8">
        <v>1</v>
      </c>
      <c r="B3" s="337" t="s">
        <v>557</v>
      </c>
      <c r="C3" s="337" t="s">
        <v>766</v>
      </c>
    </row>
    <row r="4" spans="1:7">
      <c r="A4" s="8">
        <v>2</v>
      </c>
      <c r="B4" s="337" t="s">
        <v>558</v>
      </c>
      <c r="C4" s="337" t="s">
        <v>767</v>
      </c>
    </row>
    <row r="5" spans="1:7">
      <c r="A5" s="8">
        <v>3</v>
      </c>
      <c r="B5" s="337" t="s">
        <v>559</v>
      </c>
      <c r="C5" s="337" t="s">
        <v>768</v>
      </c>
    </row>
    <row r="6" spans="1:7">
      <c r="A6" s="8">
        <v>4</v>
      </c>
      <c r="B6" s="337" t="s">
        <v>887</v>
      </c>
      <c r="C6" s="337" t="s">
        <v>888</v>
      </c>
    </row>
    <row r="7" spans="1:7">
      <c r="A7" s="8">
        <v>5</v>
      </c>
      <c r="B7" s="337" t="s">
        <v>560</v>
      </c>
      <c r="C7" s="337" t="s">
        <v>769</v>
      </c>
    </row>
    <row r="8" spans="1:7">
      <c r="A8" s="8">
        <v>6</v>
      </c>
      <c r="B8" s="337" t="s">
        <v>561</v>
      </c>
      <c r="C8" s="337" t="s">
        <v>770</v>
      </c>
    </row>
    <row r="9" spans="1:7">
      <c r="A9" s="8">
        <v>7</v>
      </c>
      <c r="B9" s="337" t="s">
        <v>562</v>
      </c>
      <c r="C9" s="337" t="s">
        <v>771</v>
      </c>
    </row>
    <row r="10" spans="1:7">
      <c r="A10" s="8">
        <v>8</v>
      </c>
      <c r="B10" s="337" t="s">
        <v>563</v>
      </c>
      <c r="C10" s="337" t="s">
        <v>772</v>
      </c>
    </row>
    <row r="11" spans="1:7">
      <c r="A11" s="8">
        <v>9</v>
      </c>
      <c r="B11" s="337" t="s">
        <v>564</v>
      </c>
      <c r="C11" s="337" t="s">
        <v>773</v>
      </c>
    </row>
    <row r="12" spans="1:7">
      <c r="A12" s="8">
        <v>10</v>
      </c>
      <c r="B12" s="337" t="s">
        <v>565</v>
      </c>
      <c r="C12" s="337" t="s">
        <v>774</v>
      </c>
    </row>
    <row r="13" spans="1:7">
      <c r="A13" s="8">
        <v>11</v>
      </c>
      <c r="B13" s="337" t="s">
        <v>684</v>
      </c>
      <c r="C13" s="337" t="s">
        <v>685</v>
      </c>
    </row>
    <row r="14" spans="1:7">
      <c r="A14" s="8">
        <v>12</v>
      </c>
      <c r="B14" s="337" t="s">
        <v>566</v>
      </c>
      <c r="C14" s="337" t="s">
        <v>775</v>
      </c>
    </row>
    <row r="15" spans="1:7">
      <c r="A15" s="8">
        <v>13</v>
      </c>
      <c r="B15" s="337" t="s">
        <v>567</v>
      </c>
      <c r="C15" s="337" t="s">
        <v>776</v>
      </c>
    </row>
    <row r="16" spans="1:7">
      <c r="A16" s="8">
        <v>14</v>
      </c>
      <c r="B16" s="337" t="s">
        <v>568</v>
      </c>
      <c r="C16" s="337" t="s">
        <v>777</v>
      </c>
    </row>
    <row r="17" spans="1:3">
      <c r="A17" s="8">
        <v>15</v>
      </c>
      <c r="B17" s="337" t="s">
        <v>569</v>
      </c>
      <c r="C17" s="337" t="s">
        <v>778</v>
      </c>
    </row>
    <row r="18" spans="1:3">
      <c r="A18" s="8">
        <v>16</v>
      </c>
      <c r="B18" s="337" t="s">
        <v>570</v>
      </c>
      <c r="C18" s="337" t="s">
        <v>779</v>
      </c>
    </row>
    <row r="19" spans="1:3">
      <c r="A19" s="8">
        <v>17</v>
      </c>
      <c r="B19" s="337" t="s">
        <v>571</v>
      </c>
      <c r="C19" s="337" t="s">
        <v>780</v>
      </c>
    </row>
    <row r="20" spans="1:3">
      <c r="A20" s="8">
        <v>18</v>
      </c>
      <c r="B20" s="337" t="s">
        <v>572</v>
      </c>
      <c r="C20" s="337" t="s">
        <v>781</v>
      </c>
    </row>
    <row r="21" spans="1:3">
      <c r="A21" s="8">
        <v>19</v>
      </c>
      <c r="B21" s="337" t="s">
        <v>573</v>
      </c>
      <c r="C21" s="337" t="s">
        <v>782</v>
      </c>
    </row>
    <row r="22" spans="1:3">
      <c r="A22" s="8">
        <v>20</v>
      </c>
      <c r="B22" s="337" t="s">
        <v>574</v>
      </c>
      <c r="C22" s="337" t="s">
        <v>783</v>
      </c>
    </row>
    <row r="23" spans="1:3">
      <c r="A23" s="8">
        <v>21</v>
      </c>
      <c r="B23" s="337" t="s">
        <v>575</v>
      </c>
      <c r="C23" s="337" t="s">
        <v>784</v>
      </c>
    </row>
    <row r="24" spans="1:3">
      <c r="A24" s="8">
        <v>22</v>
      </c>
      <c r="B24" s="337" t="s">
        <v>576</v>
      </c>
      <c r="C24" s="337" t="s">
        <v>785</v>
      </c>
    </row>
    <row r="25" spans="1:3">
      <c r="A25" s="8">
        <v>23</v>
      </c>
      <c r="B25" s="337" t="s">
        <v>577</v>
      </c>
      <c r="C25" s="337" t="s">
        <v>786</v>
      </c>
    </row>
    <row r="26" spans="1:3">
      <c r="A26" s="8">
        <v>24</v>
      </c>
      <c r="B26" s="337" t="s">
        <v>578</v>
      </c>
      <c r="C26" s="337" t="s">
        <v>787</v>
      </c>
    </row>
    <row r="27" spans="1:3">
      <c r="A27" s="8">
        <v>25</v>
      </c>
      <c r="B27" s="337" t="s">
        <v>579</v>
      </c>
      <c r="C27" s="337" t="s">
        <v>788</v>
      </c>
    </row>
    <row r="28" spans="1:3">
      <c r="A28" s="8">
        <v>26</v>
      </c>
      <c r="B28" s="337" t="s">
        <v>580</v>
      </c>
      <c r="C28" s="337" t="s">
        <v>789</v>
      </c>
    </row>
    <row r="29" spans="1:3">
      <c r="A29" s="8">
        <v>27</v>
      </c>
      <c r="B29" s="337" t="s">
        <v>581</v>
      </c>
      <c r="C29" s="337" t="s">
        <v>790</v>
      </c>
    </row>
    <row r="30" spans="1:3">
      <c r="A30" s="8">
        <v>28</v>
      </c>
      <c r="B30" s="337" t="s">
        <v>582</v>
      </c>
      <c r="C30" s="337" t="s">
        <v>583</v>
      </c>
    </row>
    <row r="31" spans="1:3">
      <c r="A31" s="8">
        <v>29</v>
      </c>
      <c r="B31" s="337" t="s">
        <v>584</v>
      </c>
      <c r="C31" s="337" t="s">
        <v>585</v>
      </c>
    </row>
    <row r="32" spans="1:3">
      <c r="A32" s="8">
        <v>30</v>
      </c>
      <c r="B32" s="337" t="s">
        <v>586</v>
      </c>
      <c r="C32" s="337" t="s">
        <v>587</v>
      </c>
    </row>
    <row r="33" spans="1:3">
      <c r="A33" s="8">
        <v>31</v>
      </c>
      <c r="B33" s="337" t="s">
        <v>683</v>
      </c>
      <c r="C33" s="337" t="s">
        <v>682</v>
      </c>
    </row>
    <row r="34" spans="1:3">
      <c r="A34" s="8">
        <v>32</v>
      </c>
      <c r="B34" s="337" t="s">
        <v>731</v>
      </c>
      <c r="C34" s="337" t="s">
        <v>732</v>
      </c>
    </row>
    <row r="35" spans="1:3">
      <c r="A35" s="8">
        <v>33</v>
      </c>
      <c r="B35" s="337" t="s">
        <v>588</v>
      </c>
      <c r="C35" s="337" t="s">
        <v>589</v>
      </c>
    </row>
    <row r="36" spans="1:3">
      <c r="A36" s="8">
        <v>34</v>
      </c>
      <c r="B36" s="337" t="s">
        <v>590</v>
      </c>
      <c r="C36" s="337" t="s">
        <v>589</v>
      </c>
    </row>
    <row r="37" spans="1:3">
      <c r="A37" s="8">
        <v>35</v>
      </c>
      <c r="B37" s="337" t="s">
        <v>591</v>
      </c>
      <c r="C37" s="337" t="s">
        <v>592</v>
      </c>
    </row>
    <row r="38" spans="1:3">
      <c r="A38" s="8">
        <v>36</v>
      </c>
      <c r="B38" s="337" t="s">
        <v>593</v>
      </c>
      <c r="C38" s="337" t="s">
        <v>594</v>
      </c>
    </row>
    <row r="39" spans="1:3">
      <c r="A39" s="8">
        <v>37</v>
      </c>
      <c r="B39" s="337" t="s">
        <v>595</v>
      </c>
      <c r="C39" s="337" t="s">
        <v>596</v>
      </c>
    </row>
    <row r="40" spans="1:3">
      <c r="A40" s="8">
        <v>38</v>
      </c>
      <c r="B40" s="337" t="s">
        <v>597</v>
      </c>
      <c r="C40" s="337" t="s">
        <v>598</v>
      </c>
    </row>
    <row r="41" spans="1:3">
      <c r="A41" s="8">
        <v>39</v>
      </c>
      <c r="B41" s="337" t="s">
        <v>599</v>
      </c>
      <c r="C41" s="337" t="s">
        <v>600</v>
      </c>
    </row>
    <row r="42" spans="1:3">
      <c r="A42" s="8">
        <v>40</v>
      </c>
      <c r="B42" s="337" t="s">
        <v>601</v>
      </c>
      <c r="C42" s="337" t="s">
        <v>602</v>
      </c>
    </row>
    <row r="43" spans="1:3">
      <c r="A43" s="8">
        <v>41</v>
      </c>
      <c r="B43" s="337" t="s">
        <v>603</v>
      </c>
      <c r="C43" s="337" t="s">
        <v>604</v>
      </c>
    </row>
    <row r="44" spans="1:3">
      <c r="A44" s="8">
        <v>42</v>
      </c>
      <c r="B44" s="337" t="s">
        <v>605</v>
      </c>
      <c r="C44" s="337" t="s">
        <v>791</v>
      </c>
    </row>
    <row r="45" spans="1:3">
      <c r="A45" s="8">
        <v>43</v>
      </c>
      <c r="B45" s="337" t="s">
        <v>606</v>
      </c>
      <c r="C45" s="337" t="s">
        <v>607</v>
      </c>
    </row>
    <row r="46" spans="1:3">
      <c r="A46" s="8">
        <v>44</v>
      </c>
      <c r="B46" s="337" t="s">
        <v>608</v>
      </c>
      <c r="C46" s="337" t="s">
        <v>609</v>
      </c>
    </row>
    <row r="47" spans="1:3">
      <c r="A47" s="8">
        <v>45</v>
      </c>
      <c r="B47" s="337" t="s">
        <v>610</v>
      </c>
      <c r="C47" s="337" t="s">
        <v>611</v>
      </c>
    </row>
    <row r="48" spans="1:3">
      <c r="A48" s="8">
        <v>46</v>
      </c>
      <c r="B48" s="337" t="s">
        <v>612</v>
      </c>
      <c r="C48" s="337" t="s">
        <v>613</v>
      </c>
    </row>
    <row r="49" spans="1:3">
      <c r="A49" s="8">
        <v>47</v>
      </c>
      <c r="B49" s="337" t="s">
        <v>614</v>
      </c>
      <c r="C49" s="337" t="s">
        <v>615</v>
      </c>
    </row>
    <row r="50" spans="1:3">
      <c r="A50" s="8">
        <v>48</v>
      </c>
      <c r="B50" s="337" t="s">
        <v>616</v>
      </c>
      <c r="C50" s="337" t="s">
        <v>792</v>
      </c>
    </row>
    <row r="51" spans="1:3">
      <c r="A51" s="8">
        <v>49</v>
      </c>
      <c r="B51" s="337" t="s">
        <v>617</v>
      </c>
      <c r="C51" s="337" t="s">
        <v>793</v>
      </c>
    </row>
    <row r="52" spans="1:3">
      <c r="A52" s="8">
        <v>50</v>
      </c>
      <c r="B52" s="337" t="s">
        <v>618</v>
      </c>
      <c r="C52" s="337" t="s">
        <v>619</v>
      </c>
    </row>
    <row r="53" spans="1:3">
      <c r="A53" s="8">
        <v>51</v>
      </c>
      <c r="B53" s="337" t="s">
        <v>620</v>
      </c>
      <c r="C53" s="337" t="s">
        <v>621</v>
      </c>
    </row>
    <row r="54" spans="1:3">
      <c r="A54" s="8">
        <v>52</v>
      </c>
      <c r="B54" s="337" t="s">
        <v>622</v>
      </c>
      <c r="C54" s="337" t="s">
        <v>734</v>
      </c>
    </row>
    <row r="55" spans="1:3">
      <c r="A55" s="8">
        <v>53</v>
      </c>
      <c r="B55" s="337" t="s">
        <v>623</v>
      </c>
      <c r="C55" s="337" t="s">
        <v>735</v>
      </c>
    </row>
    <row r="56" spans="1:3">
      <c r="A56" s="8">
        <v>54</v>
      </c>
      <c r="B56" s="337" t="s">
        <v>624</v>
      </c>
      <c r="C56" s="337" t="s">
        <v>736</v>
      </c>
    </row>
    <row r="57" spans="1:3">
      <c r="A57" s="8">
        <v>55</v>
      </c>
      <c r="B57" s="337" t="s">
        <v>625</v>
      </c>
      <c r="C57" s="337" t="s">
        <v>737</v>
      </c>
    </row>
    <row r="58" spans="1:3">
      <c r="A58" s="8">
        <v>56</v>
      </c>
      <c r="B58" s="337" t="s">
        <v>626</v>
      </c>
      <c r="C58" s="337" t="s">
        <v>738</v>
      </c>
    </row>
    <row r="59" spans="1:3">
      <c r="A59" s="8">
        <v>57</v>
      </c>
      <c r="B59" s="337" t="s">
        <v>627</v>
      </c>
      <c r="C59" s="337" t="s">
        <v>739</v>
      </c>
    </row>
    <row r="60" spans="1:3">
      <c r="A60" s="8">
        <v>58</v>
      </c>
      <c r="B60" s="337" t="s">
        <v>628</v>
      </c>
      <c r="C60" s="337" t="s">
        <v>740</v>
      </c>
    </row>
    <row r="61" spans="1:3">
      <c r="A61" s="8">
        <v>59</v>
      </c>
      <c r="B61" s="337" t="s">
        <v>629</v>
      </c>
      <c r="C61" s="337" t="s">
        <v>741</v>
      </c>
    </row>
    <row r="62" spans="1:3">
      <c r="A62" s="8">
        <v>60</v>
      </c>
      <c r="B62" s="337" t="s">
        <v>630</v>
      </c>
      <c r="C62" s="337" t="s">
        <v>742</v>
      </c>
    </row>
    <row r="63" spans="1:3">
      <c r="A63" s="8">
        <v>61</v>
      </c>
      <c r="B63" s="337" t="s">
        <v>702</v>
      </c>
      <c r="C63" s="337" t="s">
        <v>706</v>
      </c>
    </row>
    <row r="64" spans="1:3">
      <c r="A64" s="8">
        <v>62</v>
      </c>
      <c r="B64" s="337" t="s">
        <v>631</v>
      </c>
      <c r="C64" s="337" t="s">
        <v>743</v>
      </c>
    </row>
    <row r="65" spans="1:3">
      <c r="A65" s="8">
        <v>63</v>
      </c>
      <c r="B65" s="338" t="s">
        <v>707</v>
      </c>
      <c r="C65" s="337" t="s">
        <v>744</v>
      </c>
    </row>
    <row r="66" spans="1:3">
      <c r="A66" s="8">
        <v>64</v>
      </c>
      <c r="B66" s="337" t="s">
        <v>632</v>
      </c>
      <c r="C66" s="337" t="s">
        <v>745</v>
      </c>
    </row>
    <row r="67" spans="1:3">
      <c r="A67" s="8">
        <v>65</v>
      </c>
      <c r="B67" s="337" t="s">
        <v>633</v>
      </c>
      <c r="C67" s="337" t="s">
        <v>746</v>
      </c>
    </row>
    <row r="68" spans="1:3">
      <c r="A68" s="8">
        <v>66</v>
      </c>
      <c r="B68" s="339" t="s">
        <v>686</v>
      </c>
      <c r="C68" s="339" t="s">
        <v>794</v>
      </c>
    </row>
    <row r="69" spans="1:3">
      <c r="A69" s="8">
        <v>67</v>
      </c>
      <c r="B69" s="339" t="s">
        <v>687</v>
      </c>
      <c r="C69" s="339" t="s">
        <v>779</v>
      </c>
    </row>
  </sheetData>
  <mergeCells count="1">
    <mergeCell ref="A1:D1"/>
  </mergeCells>
  <hyperlinks>
    <hyperlink ref="B3:C3" location="'AT-1-Gen_Info '!A1" display="AT- 1"/>
    <hyperlink ref="B4:C4" location="'AT-2-S1 BUDGET'!A1" display="AT - 2"/>
    <hyperlink ref="B5:C5" location="AT_2A_fundflow!A1" display="AT - 2 A"/>
    <hyperlink ref="B6:C6" location="'AT-2B_DBT'!A1" display="AT - 2 B"/>
    <hyperlink ref="B7:C7" location="'AT-3'!A1" display="AT - 3"/>
    <hyperlink ref="B8:C8" location="'AT3A_cvrg(Insti)_PY'!A1" display="AT- 3 A"/>
    <hyperlink ref="B9:C9" location="'AT3B_cvrg(Insti)_UPY '!A1" display="AT- 3 B"/>
    <hyperlink ref="B10:C10" location="'AT3C_cvrg(Insti)_UPY '!A1" display="AT-3 C"/>
    <hyperlink ref="B11:C11" location="'AT-4B'!A1" display="AT - 4"/>
    <hyperlink ref="B12:C12" location="'enrolment vs availed_UPY'!A1" display="AT - 4 A"/>
    <hyperlink ref="B13:C13" location="'AT-4B'!A1" display="AT - 4 B"/>
    <hyperlink ref="B14:C14" location="T5_PLAN_vs_PRFM!A1" display="AT - 5"/>
    <hyperlink ref="B15:C15" location="'T5A_PLAN_vs_PRFM '!A1" display="AT - 5 A"/>
    <hyperlink ref="B16:C16" location="'T5B_PLAN_vs_PRFM  (2)'!A1" display="AT - 5 B"/>
    <hyperlink ref="B17:C17" location="'T5C_Drought_PLAN_vs_PRFM '!A1" display="AT - 5 C"/>
    <hyperlink ref="B18:C18" location="'T5D_Drought_PLAN_vs_PRFM  '!A1" display="AT - 5 D"/>
    <hyperlink ref="B19:C19" location="T6_FG_py_Utlsn!A1" display="AT - 6"/>
    <hyperlink ref="B20:C20" location="'T6A_FG_Upy_Utlsn '!A1" display="AT - 6 A"/>
    <hyperlink ref="B21:C21" location="T6B_Pay_FG_FCI_Pry!A1" display="AT - 6 B"/>
    <hyperlink ref="B22:C22" location="T6C_Coarse_Grain!A1" display="AT - 6 C"/>
    <hyperlink ref="B23:C23" location="T7_CC_PY_Utlsn!A1" display="AT - 7"/>
    <hyperlink ref="B24:C24" location="'T7ACC_UPY_Utlsn '!A1" display="AT - 7 A"/>
    <hyperlink ref="B25:C25" location="'AT-8_Hon_CCH_Pry'!A1" display="AT - 8"/>
    <hyperlink ref="B26:C26" location="'AT-8A_Hon_CCH_UPry'!A1" display="AT - 8 A"/>
    <hyperlink ref="B27:C27" location="AT9_TA!A1" display="AT - 9"/>
    <hyperlink ref="B28:C28" location="AT10_MME!A1" display="AT - 10"/>
    <hyperlink ref="B29:C29" location="AT10A_!A1" display="AT - 10 A"/>
    <hyperlink ref="B30:C30" location="'AT-10 B'!A1" display="AT - 10 B"/>
    <hyperlink ref="B31:C31" location="'AT-10 C'!A1" display="AT - 10 C"/>
    <hyperlink ref="B32:C32" location="'AT-10D'!A1" display="AT - 10 D"/>
    <hyperlink ref="B33:C33" location="'AT-10 E'!A1" display="AT - 10 E "/>
    <hyperlink ref="B34:C34" location="'AT-10 F'!A1" display="AT - 10 F"/>
    <hyperlink ref="B35:C35" location="'AT11_KS Year wise'!A1" display="AT - 11"/>
    <hyperlink ref="B36:C36" location="'AT11A_KS-District wise'!A1" display="AT - 11 A"/>
    <hyperlink ref="B37:C37" location="'AT12_KD-New'!A1" display="AT - 12"/>
    <hyperlink ref="B38:C38" location="'AT12A_KD-Replacement'!A1" display="AT - 12 A"/>
    <hyperlink ref="B39:C39" location="'Mode of cooking'!A1" display="AT - 13"/>
    <hyperlink ref="B40:C40" location="'AT-14'!A1" display="AT - 14"/>
    <hyperlink ref="B41:C41" location="'AT-14 A'!A1" display="AT - 14 A"/>
    <hyperlink ref="C42" location="'AT-15'!A1" display="Contribution by community in form of  Tithi Bhojan or any other similar practice"/>
    <hyperlink ref="B42" location="'AT-15'!A1" display="AT - 15"/>
    <hyperlink ref="B43:C43" location="'AT-16'!A1" display="AT - 16"/>
    <hyperlink ref="B44:C44" location="'AT_17_Coverage-RBSK '!A1" display="AT - 17"/>
    <hyperlink ref="B45:C45" location="'AT18_Details_Community '!A1" display="AT - 18"/>
    <hyperlink ref="C46" location="AT_19_Impl_Agency!A1" display="Responsibility of Implementation"/>
    <hyperlink ref="B46" location="AT_19_Impl_Agency!A1" display="AT - 19"/>
    <hyperlink ref="B47:C47" location="'AT_20_CentralCookingagency '!A1" display="AT - 20"/>
    <hyperlink ref="B48:C48" location="'AT-21'!A1" display="AT - 21"/>
    <hyperlink ref="B49:C49" location="'AT-22'!A1" display="AT - 22"/>
    <hyperlink ref="B50:C50" location="'AT-23 MIS'!A1" display="AT - 23"/>
    <hyperlink ref="B51:C51" location="'AT-23A _AMS'!A1" display="AT - 23 A"/>
    <hyperlink ref="B52:C52" location="'AT-24'!A1" display="AT - 24"/>
    <hyperlink ref="B53:C53" location="'AT-25'!A1" display="AT - 25"/>
    <hyperlink ref="B54:C54" location="AT26_NoWD!A1" display="AT - 26"/>
    <hyperlink ref="B55:C55" location="AT26A_NoWD!A1" display="AT - 26 A"/>
    <hyperlink ref="B56:C56" location="AT27_Req_FG_CA_Pry!A1" display="AT - 27"/>
    <hyperlink ref="B57:C57" location="'AT27A_Req_FG_CA_U Pry '!A1" display="AT - 27 A"/>
    <hyperlink ref="B58:C58" location="'AT27B_Req_FG_CA_N CLP'!A1" display="AT - 27 B"/>
    <hyperlink ref="B59:C59" location="'AT27C_Req_FG_Drought -Pry '!A1" display="AT - 27 C"/>
    <hyperlink ref="B60:C60" location="'AT27D_Req_FG_Drought -UPry '!A1" display="AT - 27 D"/>
    <hyperlink ref="B61:C61" location="AT_28_RqmtKitchen!A1" display="AT - 28"/>
    <hyperlink ref="B62:C62" location="'AT-28A_RqmtPlinthArea'!A1" display="AT - 28 A"/>
    <hyperlink ref="B63:C63" location="'AT-28B_Kitchen repair'!A1" display="AT - 28 B"/>
    <hyperlink ref="B64:C64" location="'AT29_Replacement KD '!A1" display="AT - 29"/>
    <hyperlink ref="B65:C65" location="'AT29_A_Replacement KD'!A1" display="AT- 29 A"/>
    <hyperlink ref="B66:C66" location="'AT-30_Coook-cum-Helper'!A1" display="AT - 30"/>
    <hyperlink ref="B67:C67" location="'AT_31_Budget_provision '!A1" display="AT - 31"/>
    <hyperlink ref="B68:C68" location="'AT32_Drought Pry Util'!A1" display="AT - 32"/>
    <hyperlink ref="B69:C69" location="'AT-32A Drought UPry Util'!A1" display="AT - 32 A"/>
  </hyperlinks>
  <printOptions horizontalCentered="1"/>
  <pageMargins left="0.70866141732283472" right="0.70866141732283472" top="0.23622047244094491" bottom="0"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R36"/>
  <sheetViews>
    <sheetView topLeftCell="A20" zoomScaleSheetLayoutView="90" workbookViewId="0">
      <selection activeCell="J34" sqref="J34:L34"/>
    </sheetView>
  </sheetViews>
  <sheetFormatPr defaultColWidth="9.140625" defaultRowHeight="12.75"/>
  <cols>
    <col min="1" max="1" width="6.7109375" style="15" customWidth="1"/>
    <col min="2" max="2" width="25.140625" style="15" customWidth="1"/>
    <col min="3" max="3" width="12" style="15" customWidth="1"/>
    <col min="4" max="4" width="10.85546875" style="15" customWidth="1"/>
    <col min="5" max="5" width="10.140625" style="15" customWidth="1"/>
    <col min="6" max="6" width="13" style="15" customWidth="1"/>
    <col min="7" max="7" width="15.140625" style="15" customWidth="1"/>
    <col min="8" max="8" width="12.42578125" style="15" customWidth="1"/>
    <col min="9" max="9" width="12.140625" style="15" customWidth="1"/>
    <col min="10" max="10" width="11.7109375" style="15" customWidth="1"/>
    <col min="11" max="11" width="12" style="15" customWidth="1"/>
    <col min="12" max="12" width="14.140625" style="15" customWidth="1"/>
    <col min="13" max="16384" width="9.140625" style="15"/>
  </cols>
  <sheetData>
    <row r="1" spans="1:18" customFormat="1" ht="15">
      <c r="D1" s="32"/>
      <c r="E1" s="32"/>
      <c r="F1" s="32"/>
      <c r="G1" s="32"/>
      <c r="H1" s="32"/>
      <c r="I1" s="32"/>
      <c r="J1" s="32"/>
      <c r="K1" s="32"/>
      <c r="L1" s="904" t="s">
        <v>62</v>
      </c>
      <c r="M1" s="904"/>
      <c r="N1" s="39"/>
      <c r="O1" s="39"/>
    </row>
    <row r="2" spans="1:18" customFormat="1" ht="15">
      <c r="A2" s="890" t="s">
        <v>0</v>
      </c>
      <c r="B2" s="890"/>
      <c r="C2" s="890"/>
      <c r="D2" s="890"/>
      <c r="E2" s="890"/>
      <c r="F2" s="890"/>
      <c r="G2" s="890"/>
      <c r="H2" s="890"/>
      <c r="I2" s="890"/>
      <c r="J2" s="890"/>
      <c r="K2" s="890"/>
      <c r="L2" s="890"/>
      <c r="M2" s="41"/>
      <c r="N2" s="41"/>
      <c r="O2" s="41"/>
    </row>
    <row r="3" spans="1:18" customFormat="1" ht="20.25">
      <c r="A3" s="784" t="s">
        <v>747</v>
      </c>
      <c r="B3" s="784"/>
      <c r="C3" s="784"/>
      <c r="D3" s="784"/>
      <c r="E3" s="784"/>
      <c r="F3" s="784"/>
      <c r="G3" s="784"/>
      <c r="H3" s="784"/>
      <c r="I3" s="784"/>
      <c r="J3" s="784"/>
      <c r="K3" s="784"/>
      <c r="L3" s="784"/>
      <c r="M3" s="40"/>
      <c r="N3" s="40"/>
      <c r="O3" s="40"/>
    </row>
    <row r="4" spans="1:18" customFormat="1" ht="10.5" customHeight="1"/>
    <row r="5" spans="1:18" ht="19.5" customHeight="1">
      <c r="A5" s="898" t="s">
        <v>809</v>
      </c>
      <c r="B5" s="898"/>
      <c r="C5" s="898"/>
      <c r="D5" s="898"/>
      <c r="E5" s="898"/>
      <c r="F5" s="898"/>
      <c r="G5" s="898"/>
      <c r="H5" s="898"/>
      <c r="I5" s="898"/>
      <c r="J5" s="898"/>
      <c r="K5" s="898"/>
      <c r="L5" s="898"/>
    </row>
    <row r="6" spans="1:18">
      <c r="A6" s="21"/>
      <c r="B6" s="21"/>
      <c r="C6" s="21"/>
      <c r="D6" s="21"/>
      <c r="E6" s="21"/>
      <c r="F6" s="21"/>
      <c r="G6" s="21"/>
      <c r="H6" s="21"/>
      <c r="I6" s="21"/>
      <c r="J6" s="21"/>
      <c r="K6" s="21"/>
      <c r="L6" s="21"/>
    </row>
    <row r="7" spans="1:18">
      <c r="A7" s="786" t="s">
        <v>900</v>
      </c>
      <c r="B7" s="786"/>
      <c r="F7" s="905" t="s">
        <v>18</v>
      </c>
      <c r="G7" s="905"/>
      <c r="H7" s="905"/>
      <c r="I7" s="905"/>
      <c r="J7" s="905"/>
      <c r="K7" s="905"/>
      <c r="L7" s="905"/>
    </row>
    <row r="8" spans="1:18">
      <c r="A8" s="14"/>
      <c r="F8" s="16"/>
      <c r="G8" s="94"/>
      <c r="H8" s="94"/>
      <c r="I8" s="879" t="s">
        <v>1025</v>
      </c>
      <c r="J8" s="879"/>
      <c r="K8" s="879"/>
      <c r="L8" s="879"/>
    </row>
    <row r="9" spans="1:18" s="14" customFormat="1">
      <c r="A9" s="780" t="s">
        <v>2</v>
      </c>
      <c r="B9" s="780" t="s">
        <v>3</v>
      </c>
      <c r="C9" s="765" t="s">
        <v>19</v>
      </c>
      <c r="D9" s="788"/>
      <c r="E9" s="788"/>
      <c r="F9" s="788"/>
      <c r="G9" s="788"/>
      <c r="H9" s="765" t="s">
        <v>41</v>
      </c>
      <c r="I9" s="788"/>
      <c r="J9" s="788"/>
      <c r="K9" s="788"/>
      <c r="L9" s="788"/>
      <c r="Q9" s="26"/>
      <c r="R9" s="27"/>
    </row>
    <row r="10" spans="1:18" s="14" customFormat="1" ht="77.45" customHeight="1">
      <c r="A10" s="780"/>
      <c r="B10" s="780"/>
      <c r="C10" s="334" t="s">
        <v>847</v>
      </c>
      <c r="D10" s="334" t="s">
        <v>825</v>
      </c>
      <c r="E10" s="5" t="s">
        <v>69</v>
      </c>
      <c r="F10" s="5" t="s">
        <v>70</v>
      </c>
      <c r="G10" s="5" t="s">
        <v>660</v>
      </c>
      <c r="H10" s="334" t="s">
        <v>847</v>
      </c>
      <c r="I10" s="334" t="s">
        <v>825</v>
      </c>
      <c r="J10" s="5" t="s">
        <v>69</v>
      </c>
      <c r="K10" s="5" t="s">
        <v>70</v>
      </c>
      <c r="L10" s="5" t="s">
        <v>661</v>
      </c>
    </row>
    <row r="11" spans="1:18" s="14" customFormat="1">
      <c r="A11" s="5">
        <v>1</v>
      </c>
      <c r="B11" s="5">
        <v>2</v>
      </c>
      <c r="C11" s="5">
        <v>3</v>
      </c>
      <c r="D11" s="5">
        <v>4</v>
      </c>
      <c r="E11" s="5">
        <v>5</v>
      </c>
      <c r="F11" s="5">
        <v>6</v>
      </c>
      <c r="G11" s="5">
        <v>7</v>
      </c>
      <c r="H11" s="5">
        <v>8</v>
      </c>
      <c r="I11" s="5">
        <v>9</v>
      </c>
      <c r="J11" s="5">
        <v>10</v>
      </c>
      <c r="K11" s="5">
        <v>11</v>
      </c>
      <c r="L11" s="5">
        <v>12</v>
      </c>
    </row>
    <row r="12" spans="1:18" ht="22.9" customHeight="1">
      <c r="A12" s="48">
        <v>1</v>
      </c>
      <c r="B12" s="367" t="s">
        <v>901</v>
      </c>
      <c r="C12" s="47">
        <v>2569.3200000000002</v>
      </c>
      <c r="D12" s="685">
        <v>0</v>
      </c>
      <c r="E12" s="47">
        <v>2569.3200000000002</v>
      </c>
      <c r="F12" s="47">
        <f>ROUND(T5_PLAN_vs_PRFM!H12*100/1000000,2)</f>
        <v>2253.6999999999998</v>
      </c>
      <c r="G12" s="685">
        <f>D12+E12-(F12)</f>
        <v>315.62000000000035</v>
      </c>
      <c r="H12" s="360">
        <v>0</v>
      </c>
      <c r="I12" s="360">
        <v>0</v>
      </c>
      <c r="J12" s="360">
        <v>0</v>
      </c>
      <c r="K12" s="360">
        <v>0</v>
      </c>
      <c r="L12" s="47">
        <v>0</v>
      </c>
    </row>
    <row r="13" spans="1:18" ht="22.9" customHeight="1">
      <c r="A13" s="48">
        <v>2</v>
      </c>
      <c r="B13" s="367" t="s">
        <v>902</v>
      </c>
      <c r="C13" s="47">
        <v>2187.86</v>
      </c>
      <c r="D13" s="685">
        <v>0</v>
      </c>
      <c r="E13" s="47">
        <v>2187.86</v>
      </c>
      <c r="F13" s="47">
        <f>ROUND(T5_PLAN_vs_PRFM!H13*100/1000000,2)</f>
        <v>1770.67</v>
      </c>
      <c r="G13" s="685">
        <f t="shared" ref="G13:G25" si="0">D13+E13-(F13)</f>
        <v>417.19000000000005</v>
      </c>
      <c r="H13" s="360">
        <v>0</v>
      </c>
      <c r="I13" s="360">
        <v>0</v>
      </c>
      <c r="J13" s="360">
        <v>0</v>
      </c>
      <c r="K13" s="360">
        <v>0</v>
      </c>
      <c r="L13" s="47">
        <v>0</v>
      </c>
    </row>
    <row r="14" spans="1:18" ht="22.9" customHeight="1">
      <c r="A14" s="48">
        <v>3</v>
      </c>
      <c r="B14" s="367" t="s">
        <v>903</v>
      </c>
      <c r="C14" s="47">
        <v>636.54</v>
      </c>
      <c r="D14" s="685">
        <v>0</v>
      </c>
      <c r="E14" s="47">
        <v>636.54</v>
      </c>
      <c r="F14" s="47">
        <f>ROUND(T5_PLAN_vs_PRFM!H14*100/1000000,2)</f>
        <v>577.37</v>
      </c>
      <c r="G14" s="685">
        <f t="shared" si="0"/>
        <v>59.169999999999959</v>
      </c>
      <c r="H14" s="360">
        <v>0</v>
      </c>
      <c r="I14" s="360">
        <v>0</v>
      </c>
      <c r="J14" s="360">
        <v>0</v>
      </c>
      <c r="K14" s="360">
        <v>0</v>
      </c>
      <c r="L14" s="47">
        <v>0</v>
      </c>
    </row>
    <row r="15" spans="1:18" ht="22.9" customHeight="1">
      <c r="A15" s="48">
        <v>4</v>
      </c>
      <c r="B15" s="367" t="s">
        <v>904</v>
      </c>
      <c r="C15" s="47">
        <v>1511</v>
      </c>
      <c r="D15" s="685">
        <v>0</v>
      </c>
      <c r="E15" s="47">
        <v>1511</v>
      </c>
      <c r="F15" s="47">
        <f>ROUND(T5_PLAN_vs_PRFM!H15*100/1000000,2)</f>
        <v>1289.57</v>
      </c>
      <c r="G15" s="685">
        <f t="shared" si="0"/>
        <v>221.43000000000006</v>
      </c>
      <c r="H15" s="360">
        <v>0</v>
      </c>
      <c r="I15" s="360">
        <v>0</v>
      </c>
      <c r="J15" s="360">
        <v>0</v>
      </c>
      <c r="K15" s="360">
        <v>0</v>
      </c>
      <c r="L15" s="47">
        <v>0</v>
      </c>
    </row>
    <row r="16" spans="1:18" ht="22.9" customHeight="1">
      <c r="A16" s="48">
        <v>5</v>
      </c>
      <c r="B16" s="367" t="s">
        <v>905</v>
      </c>
      <c r="C16" s="47">
        <v>1344.02</v>
      </c>
      <c r="D16" s="685">
        <v>0</v>
      </c>
      <c r="E16" s="47">
        <v>1344.02</v>
      </c>
      <c r="F16" s="47">
        <f>ROUND(T5_PLAN_vs_PRFM!H16*100/1000000,2)</f>
        <v>1139.5899999999999</v>
      </c>
      <c r="G16" s="685">
        <f t="shared" si="0"/>
        <v>204.43000000000006</v>
      </c>
      <c r="H16" s="360">
        <v>0</v>
      </c>
      <c r="I16" s="360">
        <v>0</v>
      </c>
      <c r="J16" s="360">
        <v>0</v>
      </c>
      <c r="K16" s="360">
        <v>0</v>
      </c>
      <c r="L16" s="47">
        <v>0</v>
      </c>
    </row>
    <row r="17" spans="1:12" ht="22.9" customHeight="1">
      <c r="A17" s="48">
        <v>6</v>
      </c>
      <c r="B17" s="367" t="s">
        <v>906</v>
      </c>
      <c r="C17" s="47">
        <v>894.56</v>
      </c>
      <c r="D17" s="685">
        <v>0</v>
      </c>
      <c r="E17" s="47">
        <v>894.56</v>
      </c>
      <c r="F17" s="47">
        <f>ROUND(T5_PLAN_vs_PRFM!H17*100/1000000,2)</f>
        <v>811.39</v>
      </c>
      <c r="G17" s="685">
        <f t="shared" si="0"/>
        <v>83.169999999999959</v>
      </c>
      <c r="H17" s="360">
        <v>0</v>
      </c>
      <c r="I17" s="360">
        <v>0</v>
      </c>
      <c r="J17" s="360">
        <v>0</v>
      </c>
      <c r="K17" s="360">
        <v>0</v>
      </c>
      <c r="L17" s="47">
        <v>0</v>
      </c>
    </row>
    <row r="18" spans="1:12" ht="22.9" customHeight="1">
      <c r="A18" s="48">
        <v>7</v>
      </c>
      <c r="B18" s="367" t="s">
        <v>907</v>
      </c>
      <c r="C18" s="47">
        <v>2180.62</v>
      </c>
      <c r="D18" s="685">
        <v>0</v>
      </c>
      <c r="E18" s="47">
        <v>2180.62</v>
      </c>
      <c r="F18" s="47">
        <f>ROUND(T5_PLAN_vs_PRFM!H18*100/1000000,2)</f>
        <v>1869.02</v>
      </c>
      <c r="G18" s="685">
        <f t="shared" si="0"/>
        <v>311.59999999999991</v>
      </c>
      <c r="H18" s="360">
        <v>0</v>
      </c>
      <c r="I18" s="360">
        <v>0</v>
      </c>
      <c r="J18" s="360">
        <v>0</v>
      </c>
      <c r="K18" s="360">
        <v>0</v>
      </c>
      <c r="L18" s="47">
        <v>0</v>
      </c>
    </row>
    <row r="19" spans="1:12" ht="22.9" customHeight="1">
      <c r="A19" s="48">
        <v>8</v>
      </c>
      <c r="B19" s="367" t="s">
        <v>908</v>
      </c>
      <c r="C19" s="47">
        <v>2738.56</v>
      </c>
      <c r="D19" s="685">
        <v>0</v>
      </c>
      <c r="E19" s="47">
        <v>2738.56</v>
      </c>
      <c r="F19" s="47">
        <f>ROUND(T5_PLAN_vs_PRFM!H19*100/1000000,2)</f>
        <v>2410.25</v>
      </c>
      <c r="G19" s="685">
        <f t="shared" si="0"/>
        <v>328.30999999999995</v>
      </c>
      <c r="H19" s="360">
        <v>0</v>
      </c>
      <c r="I19" s="360">
        <v>0</v>
      </c>
      <c r="J19" s="360">
        <v>0</v>
      </c>
      <c r="K19" s="360">
        <v>0</v>
      </c>
      <c r="L19" s="47">
        <v>0</v>
      </c>
    </row>
    <row r="20" spans="1:12" ht="22.9" customHeight="1">
      <c r="A20" s="48">
        <v>9</v>
      </c>
      <c r="B20" s="367" t="s">
        <v>909</v>
      </c>
      <c r="C20" s="47">
        <v>3172.1</v>
      </c>
      <c r="D20" s="685">
        <v>0</v>
      </c>
      <c r="E20" s="47">
        <v>3172.1</v>
      </c>
      <c r="F20" s="47">
        <f>ROUND(T5_PLAN_vs_PRFM!H20*100/1000000,2)</f>
        <v>2866.86</v>
      </c>
      <c r="G20" s="685">
        <f t="shared" si="0"/>
        <v>305.23999999999978</v>
      </c>
      <c r="H20" s="360">
        <v>0</v>
      </c>
      <c r="I20" s="360">
        <v>0</v>
      </c>
      <c r="J20" s="360">
        <v>0</v>
      </c>
      <c r="K20" s="360">
        <v>0</v>
      </c>
      <c r="L20" s="47">
        <v>0</v>
      </c>
    </row>
    <row r="21" spans="1:12" ht="22.9" customHeight="1">
      <c r="A21" s="48">
        <v>10</v>
      </c>
      <c r="B21" s="367" t="s">
        <v>910</v>
      </c>
      <c r="C21" s="47">
        <v>6811.91</v>
      </c>
      <c r="D21" s="685">
        <v>0</v>
      </c>
      <c r="E21" s="47">
        <v>6811.91</v>
      </c>
      <c r="F21" s="47">
        <v>6489.17</v>
      </c>
      <c r="G21" s="685">
        <f t="shared" si="0"/>
        <v>322.73999999999978</v>
      </c>
      <c r="H21" s="360">
        <v>0</v>
      </c>
      <c r="I21" s="360">
        <v>0</v>
      </c>
      <c r="J21" s="360">
        <v>0</v>
      </c>
      <c r="K21" s="360">
        <v>0</v>
      </c>
      <c r="L21" s="47">
        <v>0</v>
      </c>
    </row>
    <row r="22" spans="1:12" ht="22.9" customHeight="1">
      <c r="A22" s="48">
        <v>11</v>
      </c>
      <c r="B22" s="367" t="s">
        <v>911</v>
      </c>
      <c r="C22" s="47">
        <v>3256.5</v>
      </c>
      <c r="D22" s="685">
        <v>0</v>
      </c>
      <c r="E22" s="47">
        <v>3256.5</v>
      </c>
      <c r="F22" s="47">
        <f>ROUND(T5_PLAN_vs_PRFM!H22*100/1000000,2)</f>
        <v>3202.83</v>
      </c>
      <c r="G22" s="685">
        <f t="shared" si="0"/>
        <v>53.670000000000073</v>
      </c>
      <c r="H22" s="360">
        <v>0</v>
      </c>
      <c r="I22" s="360">
        <v>0</v>
      </c>
      <c r="J22" s="360">
        <v>0</v>
      </c>
      <c r="K22" s="360">
        <v>0</v>
      </c>
      <c r="L22" s="47">
        <v>0</v>
      </c>
    </row>
    <row r="23" spans="1:12" ht="22.9" customHeight="1">
      <c r="A23" s="48">
        <v>12</v>
      </c>
      <c r="B23" s="367" t="s">
        <v>912</v>
      </c>
      <c r="C23" s="47">
        <v>1049.8800000000001</v>
      </c>
      <c r="D23" s="685">
        <v>0</v>
      </c>
      <c r="E23" s="47">
        <v>1049.8800000000001</v>
      </c>
      <c r="F23" s="47">
        <f>ROUND(T5_PLAN_vs_PRFM!H23*100/1000000,2)</f>
        <v>967.1</v>
      </c>
      <c r="G23" s="685">
        <f t="shared" si="0"/>
        <v>82.780000000000086</v>
      </c>
      <c r="H23" s="360">
        <v>0</v>
      </c>
      <c r="I23" s="360">
        <v>0</v>
      </c>
      <c r="J23" s="360">
        <v>0</v>
      </c>
      <c r="K23" s="360">
        <v>0</v>
      </c>
      <c r="L23" s="47">
        <v>0</v>
      </c>
    </row>
    <row r="24" spans="1:12" ht="22.9" customHeight="1">
      <c r="A24" s="48">
        <v>13</v>
      </c>
      <c r="B24" s="367" t="s">
        <v>913</v>
      </c>
      <c r="C24" s="47">
        <v>2398.54</v>
      </c>
      <c r="D24" s="685">
        <v>0</v>
      </c>
      <c r="E24" s="47">
        <v>2398.54</v>
      </c>
      <c r="F24" s="47">
        <f>ROUND(T5_PLAN_vs_PRFM!H24*100/1000000,2)</f>
        <v>2600.66</v>
      </c>
      <c r="G24" s="685">
        <f t="shared" si="0"/>
        <v>-202.11999999999989</v>
      </c>
      <c r="H24" s="360">
        <v>0</v>
      </c>
      <c r="I24" s="360">
        <v>0</v>
      </c>
      <c r="J24" s="360">
        <v>0</v>
      </c>
      <c r="K24" s="360">
        <v>0</v>
      </c>
      <c r="L24" s="47">
        <v>0</v>
      </c>
    </row>
    <row r="25" spans="1:12" ht="22.9" customHeight="1">
      <c r="A25" s="48">
        <v>14</v>
      </c>
      <c r="B25" s="367" t="s">
        <v>914</v>
      </c>
      <c r="C25" s="47">
        <v>1472.08</v>
      </c>
      <c r="D25" s="685">
        <v>0</v>
      </c>
      <c r="E25" s="47">
        <v>1472.08</v>
      </c>
      <c r="F25" s="47">
        <f>ROUND(T5_PLAN_vs_PRFM!H25*100/1000000,2)</f>
        <v>1466.14</v>
      </c>
      <c r="G25" s="685">
        <f t="shared" si="0"/>
        <v>5.9399999999998272</v>
      </c>
      <c r="H25" s="360">
        <v>0</v>
      </c>
      <c r="I25" s="360">
        <v>0</v>
      </c>
      <c r="J25" s="360">
        <v>0</v>
      </c>
      <c r="K25" s="360">
        <v>0</v>
      </c>
      <c r="L25" s="47">
        <v>0</v>
      </c>
    </row>
    <row r="26" spans="1:12" ht="22.15" customHeight="1">
      <c r="A26" s="896" t="s">
        <v>915</v>
      </c>
      <c r="B26" s="896"/>
      <c r="C26" s="115">
        <v>32223.49</v>
      </c>
      <c r="D26" s="686">
        <v>0</v>
      </c>
      <c r="E26" s="115">
        <v>32223.49</v>
      </c>
      <c r="F26" s="115">
        <f>SUM(F12:F25)</f>
        <v>29714.319999999996</v>
      </c>
      <c r="G26" s="686">
        <f>SUM(G12:G25)</f>
        <v>2509.17</v>
      </c>
      <c r="H26" s="362">
        <v>0</v>
      </c>
      <c r="I26" s="362">
        <v>0</v>
      </c>
      <c r="J26" s="362">
        <v>0</v>
      </c>
      <c r="K26" s="362">
        <v>0</v>
      </c>
      <c r="L26" s="115">
        <v>0</v>
      </c>
    </row>
    <row r="27" spans="1:12" ht="17.45" customHeight="1">
      <c r="A27" s="19" t="s">
        <v>662</v>
      </c>
      <c r="B27" s="20"/>
      <c r="C27" s="20"/>
      <c r="D27" s="20"/>
      <c r="E27" s="20"/>
      <c r="F27" s="20"/>
      <c r="G27" s="20"/>
      <c r="H27" s="20"/>
      <c r="I27" s="20"/>
      <c r="J27" s="20"/>
      <c r="K27" s="20"/>
      <c r="L27" s="20"/>
    </row>
    <row r="28" spans="1:12" s="631" customFormat="1" ht="52.15" customHeight="1">
      <c r="A28" s="906" t="s">
        <v>1062</v>
      </c>
      <c r="B28" s="906"/>
      <c r="C28" s="906"/>
      <c r="D28" s="906"/>
      <c r="E28" s="906"/>
      <c r="F28" s="906"/>
      <c r="G28" s="906"/>
      <c r="H28" s="906"/>
      <c r="I28" s="906"/>
      <c r="J28" s="906"/>
      <c r="K28" s="906"/>
      <c r="L28" s="906"/>
    </row>
    <row r="29" spans="1:12" s="631" customFormat="1">
      <c r="A29" s="19"/>
      <c r="B29" s="20"/>
      <c r="C29" s="20"/>
      <c r="D29" s="20"/>
      <c r="E29" s="20"/>
      <c r="F29" s="20"/>
      <c r="G29" s="20"/>
      <c r="H29" s="20"/>
      <c r="I29" s="20"/>
      <c r="J29" s="20"/>
      <c r="K29" s="20"/>
      <c r="L29" s="20"/>
    </row>
    <row r="30" spans="1:12" ht="15.75" customHeight="1">
      <c r="A30" s="14"/>
      <c r="B30" s="14"/>
      <c r="C30" s="14"/>
      <c r="D30" s="14"/>
      <c r="E30" s="14"/>
      <c r="F30" s="14"/>
      <c r="G30" s="14"/>
      <c r="H30" s="14"/>
      <c r="I30" s="14"/>
      <c r="J30" s="14"/>
      <c r="K30" s="14"/>
      <c r="L30" s="14"/>
    </row>
    <row r="31" spans="1:12" ht="18" customHeight="1">
      <c r="A31" s="753" t="s">
        <v>1059</v>
      </c>
      <c r="B31" s="753"/>
      <c r="C31" s="753"/>
      <c r="D31" s="753"/>
      <c r="E31" s="753"/>
      <c r="F31" s="753"/>
      <c r="G31" s="753"/>
      <c r="H31" s="753"/>
      <c r="I31" s="753"/>
      <c r="J31" s="753"/>
      <c r="K31" s="753"/>
      <c r="L31" s="753"/>
    </row>
    <row r="32" spans="1:12">
      <c r="A32" s="894" t="s">
        <v>13</v>
      </c>
      <c r="B32" s="894"/>
      <c r="C32" s="894"/>
      <c r="D32" s="894"/>
      <c r="E32" s="894"/>
      <c r="F32" s="894"/>
      <c r="G32" s="894"/>
      <c r="H32" s="894"/>
      <c r="I32" s="894"/>
      <c r="J32" s="894"/>
      <c r="K32" s="894"/>
      <c r="L32" s="894"/>
    </row>
    <row r="33" spans="1:12">
      <c r="A33" s="894" t="s">
        <v>1030</v>
      </c>
      <c r="B33" s="894"/>
      <c r="C33" s="894"/>
      <c r="D33" s="894"/>
      <c r="E33" s="894"/>
      <c r="F33" s="894"/>
      <c r="G33" s="894"/>
      <c r="H33" s="894"/>
      <c r="I33" s="894"/>
      <c r="J33" s="894"/>
      <c r="K33" s="894"/>
      <c r="L33" s="894"/>
    </row>
    <row r="34" spans="1:12">
      <c r="A34" s="14" t="s">
        <v>1054</v>
      </c>
      <c r="B34" s="14"/>
      <c r="C34" s="14"/>
      <c r="D34" s="14"/>
      <c r="E34" s="14"/>
      <c r="F34" s="14"/>
      <c r="J34" s="786" t="s">
        <v>83</v>
      </c>
      <c r="K34" s="786"/>
      <c r="L34" s="786"/>
    </row>
    <row r="35" spans="1:12">
      <c r="A35" s="14"/>
    </row>
    <row r="36" spans="1:12">
      <c r="A36" s="897"/>
      <c r="B36" s="897"/>
      <c r="C36" s="897"/>
      <c r="D36" s="897"/>
      <c r="E36" s="897"/>
      <c r="F36" s="897"/>
      <c r="G36" s="897"/>
      <c r="H36" s="897"/>
      <c r="I36" s="897"/>
      <c r="J36" s="897"/>
      <c r="K36" s="897"/>
      <c r="L36" s="897"/>
    </row>
  </sheetData>
  <mergeCells count="18">
    <mergeCell ref="A36:L36"/>
    <mergeCell ref="F7:L7"/>
    <mergeCell ref="A9:A10"/>
    <mergeCell ref="B9:B10"/>
    <mergeCell ref="A31:L31"/>
    <mergeCell ref="J34:L34"/>
    <mergeCell ref="A32:L32"/>
    <mergeCell ref="C9:G9"/>
    <mergeCell ref="H9:L9"/>
    <mergeCell ref="I8:L8"/>
    <mergeCell ref="A33:L33"/>
    <mergeCell ref="A26:B26"/>
    <mergeCell ref="A28:L28"/>
    <mergeCell ref="L1:M1"/>
    <mergeCell ref="A3:L3"/>
    <mergeCell ref="A2:L2"/>
    <mergeCell ref="A5:L5"/>
    <mergeCell ref="A7:B7"/>
  </mergeCells>
  <phoneticPr fontId="0" type="noConversion"/>
  <printOptions horizontalCentered="1"/>
  <pageMargins left="0.70866141732283472" right="0.70866141732283472" top="0.23622047244094491" bottom="0" header="0.31496062992125984" footer="0.31496062992125984"/>
  <pageSetup paperSize="9" scale="80" orientation="landscape" r:id="rId1"/>
  <rowBreaks count="1" manualBreakCount="1">
    <brk id="35" max="16383" man="1"/>
  </rowBreaks>
</worksheet>
</file>

<file path=xl/worksheets/sheet21.xml><?xml version="1.0" encoding="utf-8"?>
<worksheet xmlns="http://schemas.openxmlformats.org/spreadsheetml/2006/main" xmlns:r="http://schemas.openxmlformats.org/officeDocument/2006/relationships">
  <sheetPr>
    <pageSetUpPr fitToPage="1"/>
  </sheetPr>
  <dimension ref="A1:S37"/>
  <sheetViews>
    <sheetView topLeftCell="A19" zoomScaleSheetLayoutView="90" workbookViewId="0">
      <selection activeCell="A34" sqref="A34:L34"/>
    </sheetView>
  </sheetViews>
  <sheetFormatPr defaultColWidth="9.140625" defaultRowHeight="12.75"/>
  <cols>
    <col min="1" max="1" width="6" style="15" customWidth="1"/>
    <col min="2" max="2" width="25.7109375" style="15" customWidth="1"/>
    <col min="3" max="3" width="10.5703125" style="15" customWidth="1"/>
    <col min="4" max="4" width="12" style="15" customWidth="1"/>
    <col min="5" max="5" width="9.7109375" style="15" customWidth="1"/>
    <col min="6" max="6" width="10.85546875" style="15" customWidth="1"/>
    <col min="7" max="7" width="15.85546875" style="15" customWidth="1"/>
    <col min="8" max="8" width="12.42578125" style="15" customWidth="1"/>
    <col min="9" max="9" width="12.140625" style="15" customWidth="1"/>
    <col min="10" max="10" width="9" style="15" customWidth="1"/>
    <col min="11" max="11" width="12" style="15" customWidth="1"/>
    <col min="12" max="12" width="13.7109375" style="15" customWidth="1"/>
    <col min="13" max="13" width="9.140625" style="15" hidden="1" customWidth="1"/>
    <col min="14" max="16384" width="9.140625" style="15"/>
  </cols>
  <sheetData>
    <row r="1" spans="1:19" customFormat="1" ht="15">
      <c r="D1" s="32"/>
      <c r="E1" s="32"/>
      <c r="F1" s="32"/>
      <c r="G1" s="32"/>
      <c r="H1" s="32"/>
      <c r="I1" s="32"/>
      <c r="J1" s="32"/>
      <c r="K1" s="32"/>
      <c r="L1" s="904" t="s">
        <v>71</v>
      </c>
      <c r="M1" s="904"/>
      <c r="N1" s="904"/>
      <c r="O1" s="39"/>
      <c r="P1" s="39"/>
    </row>
    <row r="2" spans="1:19" customFormat="1" ht="15">
      <c r="A2" s="890" t="s">
        <v>0</v>
      </c>
      <c r="B2" s="890"/>
      <c r="C2" s="890"/>
      <c r="D2" s="890"/>
      <c r="E2" s="890"/>
      <c r="F2" s="890"/>
      <c r="G2" s="890"/>
      <c r="H2" s="890"/>
      <c r="I2" s="890"/>
      <c r="J2" s="890"/>
      <c r="K2" s="890"/>
      <c r="L2" s="890"/>
      <c r="M2" s="41"/>
      <c r="N2" s="41"/>
      <c r="O2" s="41"/>
      <c r="P2" s="41"/>
    </row>
    <row r="3" spans="1:19" customFormat="1" ht="20.25">
      <c r="A3" s="907" t="s">
        <v>747</v>
      </c>
      <c r="B3" s="907"/>
      <c r="C3" s="907"/>
      <c r="D3" s="907"/>
      <c r="E3" s="907"/>
      <c r="F3" s="907"/>
      <c r="G3" s="907"/>
      <c r="H3" s="907"/>
      <c r="I3" s="907"/>
      <c r="J3" s="907"/>
      <c r="K3" s="907"/>
      <c r="L3" s="907"/>
      <c r="M3" s="40"/>
      <c r="N3" s="40"/>
      <c r="O3" s="40"/>
      <c r="P3" s="40"/>
    </row>
    <row r="4" spans="1:19" customFormat="1" ht="10.5" customHeight="1"/>
    <row r="5" spans="1:19" ht="19.5" customHeight="1">
      <c r="A5" s="898" t="s">
        <v>810</v>
      </c>
      <c r="B5" s="898"/>
      <c r="C5" s="898"/>
      <c r="D5" s="898"/>
      <c r="E5" s="898"/>
      <c r="F5" s="898"/>
      <c r="G5" s="898"/>
      <c r="H5" s="898"/>
      <c r="I5" s="898"/>
      <c r="J5" s="898"/>
      <c r="K5" s="898"/>
      <c r="L5" s="898"/>
    </row>
    <row r="6" spans="1:19">
      <c r="A6" s="21"/>
      <c r="B6" s="21"/>
      <c r="C6" s="21"/>
      <c r="D6" s="21"/>
      <c r="E6" s="21"/>
      <c r="F6" s="21"/>
      <c r="G6" s="21"/>
      <c r="H6" s="21"/>
      <c r="I6" s="21"/>
      <c r="J6" s="21"/>
      <c r="K6" s="21"/>
      <c r="L6" s="21"/>
    </row>
    <row r="7" spans="1:19">
      <c r="A7" s="786" t="s">
        <v>900</v>
      </c>
      <c r="B7" s="786"/>
      <c r="F7" s="905" t="s">
        <v>18</v>
      </c>
      <c r="G7" s="905"/>
      <c r="H7" s="905"/>
      <c r="I7" s="905"/>
      <c r="J7" s="905"/>
      <c r="K7" s="905"/>
      <c r="L7" s="905"/>
    </row>
    <row r="8" spans="1:19">
      <c r="A8" s="14"/>
      <c r="F8" s="16"/>
      <c r="G8" s="94"/>
      <c r="H8" s="94"/>
      <c r="I8" s="879" t="s">
        <v>1025</v>
      </c>
      <c r="J8" s="879"/>
      <c r="K8" s="879"/>
      <c r="L8" s="879"/>
    </row>
    <row r="9" spans="1:19" s="14" customFormat="1">
      <c r="A9" s="780" t="s">
        <v>2</v>
      </c>
      <c r="B9" s="780" t="s">
        <v>3</v>
      </c>
      <c r="C9" s="765" t="s">
        <v>19</v>
      </c>
      <c r="D9" s="788"/>
      <c r="E9" s="788"/>
      <c r="F9" s="788"/>
      <c r="G9" s="788"/>
      <c r="H9" s="765" t="s">
        <v>41</v>
      </c>
      <c r="I9" s="788"/>
      <c r="J9" s="788"/>
      <c r="K9" s="788"/>
      <c r="L9" s="788"/>
      <c r="R9" s="26"/>
      <c r="S9" s="27"/>
    </row>
    <row r="10" spans="1:19" s="14" customFormat="1" ht="77.45" customHeight="1">
      <c r="A10" s="780"/>
      <c r="B10" s="780"/>
      <c r="C10" s="334" t="s">
        <v>847</v>
      </c>
      <c r="D10" s="334" t="s">
        <v>825</v>
      </c>
      <c r="E10" s="5" t="s">
        <v>69</v>
      </c>
      <c r="F10" s="5" t="s">
        <v>70</v>
      </c>
      <c r="G10" s="5" t="s">
        <v>663</v>
      </c>
      <c r="H10" s="334" t="s">
        <v>847</v>
      </c>
      <c r="I10" s="334" t="s">
        <v>825</v>
      </c>
      <c r="J10" s="5" t="s">
        <v>69</v>
      </c>
      <c r="K10" s="5" t="s">
        <v>70</v>
      </c>
      <c r="L10" s="5" t="s">
        <v>664</v>
      </c>
    </row>
    <row r="11" spans="1:19" s="14" customFormat="1">
      <c r="A11" s="5">
        <v>1</v>
      </c>
      <c r="B11" s="5">
        <v>2</v>
      </c>
      <c r="C11" s="5">
        <v>3</v>
      </c>
      <c r="D11" s="5">
        <v>4</v>
      </c>
      <c r="E11" s="5">
        <v>5</v>
      </c>
      <c r="F11" s="5">
        <v>6</v>
      </c>
      <c r="G11" s="5">
        <v>7</v>
      </c>
      <c r="H11" s="5">
        <v>8</v>
      </c>
      <c r="I11" s="5">
        <v>9</v>
      </c>
      <c r="J11" s="5">
        <v>10</v>
      </c>
      <c r="K11" s="5">
        <v>11</v>
      </c>
      <c r="L11" s="5">
        <v>12</v>
      </c>
    </row>
    <row r="12" spans="1:19" ht="20.45" customHeight="1">
      <c r="A12" s="48">
        <v>1</v>
      </c>
      <c r="B12" s="367" t="s">
        <v>901</v>
      </c>
      <c r="C12" s="47">
        <f>ROUND('T5A_PLAN_vs_PRFM '!F12*150/1000000,2)</f>
        <v>2507.87</v>
      </c>
      <c r="D12" s="47">
        <v>412.67</v>
      </c>
      <c r="E12" s="47">
        <f>C12-D12</f>
        <v>2095.1999999999998</v>
      </c>
      <c r="F12" s="47">
        <f>ROUND('T5A_PLAN_vs_PRFM '!H12*150/1000000,2)</f>
        <v>1949.45</v>
      </c>
      <c r="G12" s="47">
        <f>D12+E12-(F12)</f>
        <v>558.41999999999985</v>
      </c>
      <c r="H12" s="360">
        <v>0</v>
      </c>
      <c r="I12" s="360">
        <v>0</v>
      </c>
      <c r="J12" s="360">
        <v>0</v>
      </c>
      <c r="K12" s="360">
        <v>0</v>
      </c>
      <c r="L12" s="47"/>
    </row>
    <row r="13" spans="1:19" ht="20.45" customHeight="1">
      <c r="A13" s="48">
        <v>2</v>
      </c>
      <c r="B13" s="367" t="s">
        <v>902</v>
      </c>
      <c r="C13" s="47">
        <f>ROUND('T5A_PLAN_vs_PRFM '!F13*150/1000000,2)</f>
        <v>2385.37</v>
      </c>
      <c r="D13" s="47">
        <v>390.57</v>
      </c>
      <c r="E13" s="47">
        <f t="shared" ref="E13:E25" si="0">C13-D13</f>
        <v>1994.8</v>
      </c>
      <c r="F13" s="47">
        <f>ROUND('T5A_PLAN_vs_PRFM '!H13*150/1000000,2)</f>
        <v>1673.82</v>
      </c>
      <c r="G13" s="47">
        <f t="shared" ref="G13:G25" si="1">D13+E13-(F13)</f>
        <v>711.55</v>
      </c>
      <c r="H13" s="360">
        <v>0</v>
      </c>
      <c r="I13" s="360">
        <v>0</v>
      </c>
      <c r="J13" s="360">
        <v>0</v>
      </c>
      <c r="K13" s="360">
        <v>0</v>
      </c>
      <c r="L13" s="47"/>
    </row>
    <row r="14" spans="1:19" ht="20.45" customHeight="1">
      <c r="A14" s="48">
        <v>3</v>
      </c>
      <c r="B14" s="367" t="s">
        <v>903</v>
      </c>
      <c r="C14" s="47">
        <f>ROUND('T5A_PLAN_vs_PRFM '!F14*150/1000000,2)</f>
        <v>764.94</v>
      </c>
      <c r="D14" s="47">
        <v>162.05000000000001</v>
      </c>
      <c r="E14" s="47">
        <f t="shared" si="0"/>
        <v>602.8900000000001</v>
      </c>
      <c r="F14" s="47">
        <f>ROUND('T5A_PLAN_vs_PRFM '!H14*150/1000000,2)</f>
        <v>563.77</v>
      </c>
      <c r="G14" s="47">
        <f t="shared" si="1"/>
        <v>201.17000000000007</v>
      </c>
      <c r="H14" s="360">
        <v>0</v>
      </c>
      <c r="I14" s="360">
        <v>0</v>
      </c>
      <c r="J14" s="360">
        <v>0</v>
      </c>
      <c r="K14" s="360">
        <v>0</v>
      </c>
      <c r="L14" s="47"/>
    </row>
    <row r="15" spans="1:19" ht="20.45" customHeight="1">
      <c r="A15" s="48">
        <v>4</v>
      </c>
      <c r="B15" s="367" t="s">
        <v>904</v>
      </c>
      <c r="C15" s="47">
        <f>ROUND('T5A_PLAN_vs_PRFM '!F15*150/1000000,2)</f>
        <v>1805.27</v>
      </c>
      <c r="D15" s="47">
        <v>253.55</v>
      </c>
      <c r="E15" s="47">
        <f t="shared" si="0"/>
        <v>1551.72</v>
      </c>
      <c r="F15" s="47">
        <f>ROUND('T5A_PLAN_vs_PRFM '!H15*150/1000000,2)</f>
        <v>1295.49</v>
      </c>
      <c r="G15" s="47">
        <f t="shared" si="1"/>
        <v>509.78</v>
      </c>
      <c r="H15" s="360">
        <v>0</v>
      </c>
      <c r="I15" s="360">
        <v>0</v>
      </c>
      <c r="J15" s="360">
        <v>0</v>
      </c>
      <c r="K15" s="360">
        <v>0</v>
      </c>
      <c r="L15" s="47"/>
    </row>
    <row r="16" spans="1:19" ht="20.45" customHeight="1">
      <c r="A16" s="48">
        <v>5</v>
      </c>
      <c r="B16" s="367" t="s">
        <v>905</v>
      </c>
      <c r="C16" s="47">
        <f>ROUND('T5A_PLAN_vs_PRFM '!F16*150/1000000,2)</f>
        <v>1485.76</v>
      </c>
      <c r="D16" s="47">
        <v>409.34</v>
      </c>
      <c r="E16" s="47">
        <f t="shared" si="0"/>
        <v>1076.42</v>
      </c>
      <c r="F16" s="47">
        <f>ROUND('T5A_PLAN_vs_PRFM '!H16*150/1000000,2)</f>
        <v>1197.04</v>
      </c>
      <c r="G16" s="47">
        <f t="shared" si="1"/>
        <v>288.72000000000003</v>
      </c>
      <c r="H16" s="360">
        <v>0</v>
      </c>
      <c r="I16" s="360">
        <v>0</v>
      </c>
      <c r="J16" s="360">
        <v>0</v>
      </c>
      <c r="K16" s="360">
        <v>0</v>
      </c>
      <c r="L16" s="47"/>
    </row>
    <row r="17" spans="1:12" ht="20.45" customHeight="1">
      <c r="A17" s="48">
        <v>6</v>
      </c>
      <c r="B17" s="367" t="s">
        <v>906</v>
      </c>
      <c r="C17" s="47">
        <f>ROUND('T5A_PLAN_vs_PRFM '!F17*150/1000000,2)</f>
        <v>952.81</v>
      </c>
      <c r="D17" s="47">
        <v>186.92</v>
      </c>
      <c r="E17" s="47">
        <f t="shared" si="0"/>
        <v>765.89</v>
      </c>
      <c r="F17" s="47">
        <f>ROUND('T5A_PLAN_vs_PRFM '!H17*150/1000000,2)</f>
        <v>791.97</v>
      </c>
      <c r="G17" s="47">
        <f t="shared" si="1"/>
        <v>160.83999999999992</v>
      </c>
      <c r="H17" s="360">
        <v>0</v>
      </c>
      <c r="I17" s="360">
        <v>0</v>
      </c>
      <c r="J17" s="360">
        <v>0</v>
      </c>
      <c r="K17" s="360">
        <v>0</v>
      </c>
      <c r="L17" s="47"/>
    </row>
    <row r="18" spans="1:12" ht="20.45" customHeight="1">
      <c r="A18" s="48">
        <v>7</v>
      </c>
      <c r="B18" s="367" t="s">
        <v>907</v>
      </c>
      <c r="C18" s="47">
        <f>ROUND('T5A_PLAN_vs_PRFM '!F18*150/1000000,2)</f>
        <v>2145.73</v>
      </c>
      <c r="D18" s="47">
        <v>657.54</v>
      </c>
      <c r="E18" s="47">
        <f t="shared" si="0"/>
        <v>1488.19</v>
      </c>
      <c r="F18" s="47">
        <f>ROUND('T5A_PLAN_vs_PRFM '!H18*150/1000000,2)</f>
        <v>1807</v>
      </c>
      <c r="G18" s="47">
        <f t="shared" si="1"/>
        <v>338.73</v>
      </c>
      <c r="H18" s="360">
        <v>0</v>
      </c>
      <c r="I18" s="360">
        <v>0</v>
      </c>
      <c r="J18" s="360">
        <v>0</v>
      </c>
      <c r="K18" s="360">
        <v>0</v>
      </c>
      <c r="L18" s="47"/>
    </row>
    <row r="19" spans="1:12" ht="20.45" customHeight="1">
      <c r="A19" s="48">
        <v>8</v>
      </c>
      <c r="B19" s="367" t="s">
        <v>908</v>
      </c>
      <c r="C19" s="47">
        <f>ROUND('T5A_PLAN_vs_PRFM '!F19*150/1000000,2)</f>
        <v>2502.52</v>
      </c>
      <c r="D19" s="47">
        <v>678.87</v>
      </c>
      <c r="E19" s="47">
        <f t="shared" si="0"/>
        <v>1823.65</v>
      </c>
      <c r="F19" s="47">
        <v>2001.32</v>
      </c>
      <c r="G19" s="47">
        <f t="shared" si="1"/>
        <v>501.20000000000005</v>
      </c>
      <c r="H19" s="360">
        <v>0</v>
      </c>
      <c r="I19" s="360">
        <v>0</v>
      </c>
      <c r="J19" s="360">
        <v>0</v>
      </c>
      <c r="K19" s="360">
        <v>0</v>
      </c>
      <c r="L19" s="47"/>
    </row>
    <row r="20" spans="1:12" ht="20.45" customHeight="1">
      <c r="A20" s="48">
        <v>9</v>
      </c>
      <c r="B20" s="367" t="s">
        <v>909</v>
      </c>
      <c r="C20" s="47">
        <f>ROUND('T5A_PLAN_vs_PRFM '!F20*150/1000000,2)</f>
        <v>3035.7</v>
      </c>
      <c r="D20" s="47">
        <v>524.05999999999995</v>
      </c>
      <c r="E20" s="47">
        <f t="shared" si="0"/>
        <v>2511.64</v>
      </c>
      <c r="F20" s="47">
        <f>ROUND('T5A_PLAN_vs_PRFM '!H20*150/1000000,2)</f>
        <v>2531.44</v>
      </c>
      <c r="G20" s="47">
        <f t="shared" si="1"/>
        <v>504.25999999999976</v>
      </c>
      <c r="H20" s="360">
        <v>0</v>
      </c>
      <c r="I20" s="360">
        <v>0</v>
      </c>
      <c r="J20" s="360">
        <v>0</v>
      </c>
      <c r="K20" s="360">
        <v>0</v>
      </c>
      <c r="L20" s="47"/>
    </row>
    <row r="21" spans="1:12" ht="20.45" customHeight="1">
      <c r="A21" s="48">
        <v>10</v>
      </c>
      <c r="B21" s="367" t="s">
        <v>910</v>
      </c>
      <c r="C21" s="47">
        <v>6378.99</v>
      </c>
      <c r="D21" s="47">
        <v>798.33</v>
      </c>
      <c r="E21" s="47">
        <f t="shared" si="0"/>
        <v>5580.66</v>
      </c>
      <c r="F21" s="47">
        <f>ROUND('T5A_PLAN_vs_PRFM '!H21*150/1000000,2)</f>
        <v>5346.49</v>
      </c>
      <c r="G21" s="47">
        <f t="shared" si="1"/>
        <v>1032.5</v>
      </c>
      <c r="H21" s="360">
        <v>0</v>
      </c>
      <c r="I21" s="360">
        <v>0</v>
      </c>
      <c r="J21" s="360">
        <v>0</v>
      </c>
      <c r="K21" s="360">
        <v>0</v>
      </c>
      <c r="L21" s="47"/>
    </row>
    <row r="22" spans="1:12" ht="20.45" customHeight="1">
      <c r="A22" s="48">
        <v>11</v>
      </c>
      <c r="B22" s="367" t="s">
        <v>911</v>
      </c>
      <c r="C22" s="47">
        <f>ROUND('T5A_PLAN_vs_PRFM '!F22*150/1000000,2)</f>
        <v>3484.64</v>
      </c>
      <c r="D22" s="47">
        <v>746.36</v>
      </c>
      <c r="E22" s="47">
        <f t="shared" si="0"/>
        <v>2738.2799999999997</v>
      </c>
      <c r="F22" s="47">
        <f>ROUND('T5A_PLAN_vs_PRFM '!H22*150/1000000,2)</f>
        <v>3112.96</v>
      </c>
      <c r="G22" s="47">
        <f t="shared" si="1"/>
        <v>371.67999999999984</v>
      </c>
      <c r="H22" s="360">
        <v>0</v>
      </c>
      <c r="I22" s="360">
        <v>0</v>
      </c>
      <c r="J22" s="360">
        <v>0</v>
      </c>
      <c r="K22" s="360">
        <v>0</v>
      </c>
      <c r="L22" s="47"/>
    </row>
    <row r="23" spans="1:12" ht="20.45" customHeight="1">
      <c r="A23" s="48">
        <v>12</v>
      </c>
      <c r="B23" s="367" t="s">
        <v>912</v>
      </c>
      <c r="C23" s="47">
        <f>ROUND('T5A_PLAN_vs_PRFM '!F23*150/1000000,2)</f>
        <v>1075.5</v>
      </c>
      <c r="D23" s="47">
        <v>157.01</v>
      </c>
      <c r="E23" s="47">
        <f t="shared" si="0"/>
        <v>918.49</v>
      </c>
      <c r="F23" s="47">
        <f>ROUND('T5A_PLAN_vs_PRFM '!H23*150/1000000,2)</f>
        <v>868.45</v>
      </c>
      <c r="G23" s="47">
        <f t="shared" si="1"/>
        <v>207.04999999999995</v>
      </c>
      <c r="H23" s="360">
        <v>0</v>
      </c>
      <c r="I23" s="360">
        <v>0</v>
      </c>
      <c r="J23" s="360">
        <v>0</v>
      </c>
      <c r="K23" s="360">
        <v>0</v>
      </c>
      <c r="L23" s="47"/>
    </row>
    <row r="24" spans="1:12" ht="20.45" customHeight="1">
      <c r="A24" s="48">
        <v>13</v>
      </c>
      <c r="B24" s="367" t="s">
        <v>913</v>
      </c>
      <c r="C24" s="47">
        <f>ROUND('T5A_PLAN_vs_PRFM '!F24*150/1000000,2)</f>
        <v>2612.91</v>
      </c>
      <c r="D24" s="47">
        <v>508.04</v>
      </c>
      <c r="E24" s="47">
        <f t="shared" si="0"/>
        <v>2104.87</v>
      </c>
      <c r="F24" s="47">
        <f>ROUND('T5A_PLAN_vs_PRFM '!H24*150/1000000,2)</f>
        <v>2399.08</v>
      </c>
      <c r="G24" s="47">
        <f t="shared" si="1"/>
        <v>213.82999999999993</v>
      </c>
      <c r="H24" s="360">
        <v>0</v>
      </c>
      <c r="I24" s="360">
        <v>0</v>
      </c>
      <c r="J24" s="360">
        <v>0</v>
      </c>
      <c r="K24" s="360">
        <v>0</v>
      </c>
      <c r="L24" s="47"/>
    </row>
    <row r="25" spans="1:12" ht="20.45" customHeight="1">
      <c r="A25" s="48">
        <v>14</v>
      </c>
      <c r="B25" s="367" t="s">
        <v>914</v>
      </c>
      <c r="C25" s="47">
        <f>ROUND('T5A_PLAN_vs_PRFM '!F25*150/1000000,2)</f>
        <v>1498.33</v>
      </c>
      <c r="D25" s="47">
        <v>265.02</v>
      </c>
      <c r="E25" s="47">
        <f t="shared" si="0"/>
        <v>1233.31</v>
      </c>
      <c r="F25" s="47">
        <f>ROUND('T5A_PLAN_vs_PRFM '!H25*150/1000000,2)</f>
        <v>1228.48</v>
      </c>
      <c r="G25" s="47">
        <f t="shared" si="1"/>
        <v>269.84999999999991</v>
      </c>
      <c r="H25" s="360">
        <v>0</v>
      </c>
      <c r="I25" s="360">
        <v>0</v>
      </c>
      <c r="J25" s="360">
        <v>0</v>
      </c>
      <c r="K25" s="360">
        <v>0</v>
      </c>
      <c r="L25" s="47"/>
    </row>
    <row r="26" spans="1:12" ht="25.15" customHeight="1">
      <c r="A26" s="896" t="s">
        <v>915</v>
      </c>
      <c r="B26" s="896"/>
      <c r="C26" s="115">
        <v>32636.34</v>
      </c>
      <c r="D26" s="115">
        <v>6150.33</v>
      </c>
      <c r="E26" s="115">
        <f>SUM(E12:E25)</f>
        <v>26486.01</v>
      </c>
      <c r="F26" s="115">
        <f>SUM(F12:F25)</f>
        <v>26766.76</v>
      </c>
      <c r="G26" s="115">
        <f>SUM(G12:G25)</f>
        <v>5869.58</v>
      </c>
      <c r="H26" s="362">
        <v>0</v>
      </c>
      <c r="I26" s="362">
        <v>0</v>
      </c>
      <c r="J26" s="362">
        <v>0</v>
      </c>
      <c r="K26" s="362">
        <v>0</v>
      </c>
      <c r="L26" s="115"/>
    </row>
    <row r="27" spans="1:12">
      <c r="A27" s="19" t="s">
        <v>662</v>
      </c>
      <c r="B27" s="20"/>
      <c r="C27" s="20"/>
      <c r="D27" s="20"/>
      <c r="E27" s="20"/>
      <c r="F27" s="20"/>
      <c r="G27" s="20"/>
      <c r="H27" s="20"/>
      <c r="I27" s="20"/>
      <c r="J27" s="20"/>
      <c r="K27" s="20"/>
      <c r="L27" s="20"/>
    </row>
    <row r="28" spans="1:12" ht="48.6" customHeight="1">
      <c r="A28" s="906" t="s">
        <v>1061</v>
      </c>
      <c r="B28" s="906"/>
      <c r="C28" s="906"/>
      <c r="D28" s="906"/>
      <c r="E28" s="906"/>
      <c r="F28" s="906"/>
      <c r="G28" s="906"/>
      <c r="H28" s="906"/>
      <c r="I28" s="906"/>
      <c r="J28" s="906"/>
      <c r="K28" s="906"/>
      <c r="L28" s="906"/>
    </row>
    <row r="29" spans="1:12" s="631" customFormat="1" ht="15.75" customHeight="1">
      <c r="A29" s="642"/>
      <c r="B29" s="642"/>
      <c r="C29" s="642"/>
      <c r="D29" s="642"/>
      <c r="E29" s="642"/>
      <c r="F29" s="642"/>
      <c r="G29" s="642"/>
      <c r="H29" s="642"/>
      <c r="I29" s="642"/>
      <c r="J29" s="642"/>
      <c r="K29" s="642"/>
      <c r="L29" s="642"/>
    </row>
    <row r="30" spans="1:12" s="631" customFormat="1" ht="15.75" customHeight="1">
      <c r="A30" s="642"/>
      <c r="B30" s="642"/>
      <c r="C30" s="642"/>
      <c r="D30" s="642"/>
      <c r="E30" s="642"/>
      <c r="F30" s="642"/>
      <c r="G30" s="642"/>
      <c r="H30" s="642"/>
      <c r="I30" s="642"/>
      <c r="J30" s="642"/>
      <c r="K30" s="642"/>
      <c r="L30" s="642"/>
    </row>
    <row r="31" spans="1:12" ht="15.75" customHeight="1">
      <c r="A31" s="14"/>
      <c r="B31" s="14"/>
      <c r="C31" s="14"/>
      <c r="D31" s="14"/>
      <c r="E31" s="14"/>
      <c r="F31" s="14"/>
      <c r="G31" s="14"/>
      <c r="H31" s="14"/>
      <c r="I31" s="14"/>
      <c r="J31" s="14"/>
      <c r="K31" s="14"/>
      <c r="L31" s="14"/>
    </row>
    <row r="32" spans="1:12" ht="14.25" customHeight="1">
      <c r="A32" s="753" t="s">
        <v>1060</v>
      </c>
      <c r="B32" s="753"/>
      <c r="C32" s="753"/>
      <c r="D32" s="753"/>
      <c r="E32" s="753"/>
      <c r="F32" s="753"/>
      <c r="G32" s="753"/>
      <c r="H32" s="753"/>
      <c r="I32" s="753"/>
      <c r="J32" s="753"/>
      <c r="K32" s="753"/>
      <c r="L32" s="753"/>
    </row>
    <row r="33" spans="1:13">
      <c r="A33" s="894" t="s">
        <v>13</v>
      </c>
      <c r="B33" s="894"/>
      <c r="C33" s="894"/>
      <c r="D33" s="894"/>
      <c r="E33" s="894"/>
      <c r="F33" s="894"/>
      <c r="G33" s="894"/>
      <c r="H33" s="894"/>
      <c r="I33" s="894"/>
      <c r="J33" s="894"/>
      <c r="K33" s="894"/>
      <c r="L33" s="894"/>
    </row>
    <row r="34" spans="1:13">
      <c r="A34" s="894" t="s">
        <v>1030</v>
      </c>
      <c r="B34" s="894"/>
      <c r="C34" s="894"/>
      <c r="D34" s="894"/>
      <c r="E34" s="894"/>
      <c r="F34" s="894"/>
      <c r="G34" s="894"/>
      <c r="H34" s="894"/>
      <c r="I34" s="894"/>
      <c r="J34" s="894"/>
      <c r="K34" s="894"/>
      <c r="L34" s="894"/>
    </row>
    <row r="35" spans="1:13">
      <c r="A35" s="14" t="s">
        <v>1054</v>
      </c>
      <c r="B35" s="14"/>
      <c r="C35" s="14"/>
      <c r="D35" s="14"/>
      <c r="E35" s="14"/>
      <c r="F35" s="14"/>
      <c r="J35" s="786" t="s">
        <v>83</v>
      </c>
      <c r="K35" s="786"/>
      <c r="L35" s="786"/>
      <c r="M35" s="786"/>
    </row>
    <row r="36" spans="1:13">
      <c r="A36" s="14"/>
    </row>
    <row r="37" spans="1:13">
      <c r="A37" s="897"/>
      <c r="B37" s="897"/>
      <c r="C37" s="897"/>
      <c r="D37" s="897"/>
      <c r="E37" s="897"/>
      <c r="F37" s="897"/>
      <c r="G37" s="897"/>
      <c r="H37" s="897"/>
      <c r="I37" s="897"/>
      <c r="J37" s="897"/>
      <c r="K37" s="897"/>
      <c r="L37" s="897"/>
    </row>
  </sheetData>
  <mergeCells count="18">
    <mergeCell ref="F7:L7"/>
    <mergeCell ref="A7:B7"/>
    <mergeCell ref="L1:N1"/>
    <mergeCell ref="A2:L2"/>
    <mergeCell ref="A3:L3"/>
    <mergeCell ref="A5:L5"/>
    <mergeCell ref="I8:L8"/>
    <mergeCell ref="A34:L34"/>
    <mergeCell ref="A37:L37"/>
    <mergeCell ref="A9:A10"/>
    <mergeCell ref="B9:B10"/>
    <mergeCell ref="C9:G9"/>
    <mergeCell ref="H9:L9"/>
    <mergeCell ref="A32:L32"/>
    <mergeCell ref="A33:L33"/>
    <mergeCell ref="J35:M35"/>
    <mergeCell ref="A26:B26"/>
    <mergeCell ref="A28:L28"/>
  </mergeCells>
  <phoneticPr fontId="0" type="noConversion"/>
  <printOptions horizontalCentered="1"/>
  <pageMargins left="0.70866141732283472" right="0.70866141732283472" top="0.23622047244094491" bottom="0" header="0.31496062992125984" footer="0.31496062992125984"/>
  <pageSetup paperSize="9" scale="82" orientation="landscape" r:id="rId1"/>
  <rowBreaks count="1" manualBreakCount="1">
    <brk id="36" max="16383" man="1"/>
  </rowBreaks>
</worksheet>
</file>

<file path=xl/worksheets/sheet22.xml><?xml version="1.0" encoding="utf-8"?>
<worksheet xmlns="http://schemas.openxmlformats.org/spreadsheetml/2006/main" xmlns:r="http://schemas.openxmlformats.org/officeDocument/2006/relationships">
  <sheetPr>
    <pageSetUpPr fitToPage="1"/>
  </sheetPr>
  <dimension ref="A1:N35"/>
  <sheetViews>
    <sheetView topLeftCell="A16" zoomScaleSheetLayoutView="80" workbookViewId="0">
      <selection activeCell="A32" sqref="A32:K32"/>
    </sheetView>
  </sheetViews>
  <sheetFormatPr defaultColWidth="9.140625" defaultRowHeight="12.75"/>
  <cols>
    <col min="1" max="1" width="5.7109375" style="131" customWidth="1"/>
    <col min="2" max="2" width="25.140625" style="131" customWidth="1"/>
    <col min="3" max="3" width="13.5703125" style="131" customWidth="1"/>
    <col min="4" max="4" width="12" style="131" customWidth="1"/>
    <col min="5" max="5" width="12.42578125" style="131" customWidth="1"/>
    <col min="6" max="6" width="12.7109375" style="131" customWidth="1"/>
    <col min="7" max="7" width="13.140625" style="131" customWidth="1"/>
    <col min="8" max="8" width="12.7109375" style="131" customWidth="1"/>
    <col min="9" max="9" width="12.140625" style="131" customWidth="1"/>
    <col min="10" max="10" width="12.140625" style="260" customWidth="1"/>
    <col min="11" max="11" width="16.5703125" style="131" customWidth="1"/>
    <col min="12" max="12" width="13.140625" style="131" customWidth="1"/>
    <col min="13" max="13" width="12.7109375" style="131" customWidth="1"/>
    <col min="14" max="16384" width="9.140625" style="131"/>
  </cols>
  <sheetData>
    <row r="1" spans="1:13">
      <c r="K1" s="782" t="s">
        <v>207</v>
      </c>
      <c r="L1" s="782"/>
      <c r="M1" s="782"/>
    </row>
    <row r="2" spans="1:13" ht="12.75" customHeight="1"/>
    <row r="3" spans="1:13" ht="15.75">
      <c r="B3" s="914" t="s">
        <v>0</v>
      </c>
      <c r="C3" s="914"/>
      <c r="D3" s="914"/>
      <c r="E3" s="914"/>
      <c r="F3" s="914"/>
      <c r="G3" s="914"/>
      <c r="H3" s="914"/>
      <c r="I3" s="914"/>
      <c r="J3" s="914"/>
      <c r="K3" s="914"/>
    </row>
    <row r="4" spans="1:13" ht="20.25">
      <c r="B4" s="915" t="s">
        <v>747</v>
      </c>
      <c r="C4" s="915"/>
      <c r="D4" s="915"/>
      <c r="E4" s="915"/>
      <c r="F4" s="915"/>
      <c r="G4" s="915"/>
      <c r="H4" s="915"/>
      <c r="I4" s="915"/>
      <c r="J4" s="915"/>
      <c r="K4" s="915"/>
    </row>
    <row r="5" spans="1:13" ht="10.5" customHeight="1"/>
    <row r="6" spans="1:13" ht="15.75">
      <c r="A6" s="333" t="s">
        <v>811</v>
      </c>
      <c r="B6" s="242"/>
      <c r="C6" s="242"/>
      <c r="D6" s="242"/>
      <c r="E6" s="242"/>
      <c r="F6" s="242"/>
      <c r="G6" s="242"/>
      <c r="H6" s="242"/>
      <c r="I6" s="242"/>
      <c r="J6" s="261"/>
      <c r="K6" s="242"/>
    </row>
    <row r="7" spans="1:13" ht="15.75">
      <c r="A7" s="786" t="s">
        <v>900</v>
      </c>
      <c r="B7" s="786"/>
      <c r="C7" s="132"/>
      <c r="D7" s="132"/>
      <c r="E7" s="132"/>
      <c r="F7" s="132"/>
      <c r="G7" s="132"/>
      <c r="H7" s="132"/>
      <c r="L7" s="919" t="s">
        <v>188</v>
      </c>
      <c r="M7" s="919"/>
    </row>
    <row r="8" spans="1:13" ht="15.75">
      <c r="C8" s="132"/>
      <c r="D8" s="132"/>
      <c r="E8" s="132"/>
      <c r="F8" s="132"/>
      <c r="G8" s="879" t="s">
        <v>1025</v>
      </c>
      <c r="H8" s="879"/>
      <c r="I8" s="879"/>
      <c r="J8" s="879"/>
      <c r="K8" s="879"/>
      <c r="L8" s="879"/>
      <c r="M8" s="879"/>
    </row>
    <row r="9" spans="1:13">
      <c r="A9" s="909" t="s">
        <v>22</v>
      </c>
      <c r="B9" s="912" t="s">
        <v>3</v>
      </c>
      <c r="C9" s="908" t="s">
        <v>848</v>
      </c>
      <c r="D9" s="908" t="s">
        <v>825</v>
      </c>
      <c r="E9" s="908" t="s">
        <v>221</v>
      </c>
      <c r="F9" s="908" t="s">
        <v>220</v>
      </c>
      <c r="G9" s="908"/>
      <c r="H9" s="908" t="s">
        <v>185</v>
      </c>
      <c r="I9" s="908"/>
      <c r="J9" s="916" t="s">
        <v>434</v>
      </c>
      <c r="K9" s="908" t="s">
        <v>187</v>
      </c>
      <c r="L9" s="908" t="s">
        <v>411</v>
      </c>
      <c r="M9" s="908" t="s">
        <v>235</v>
      </c>
    </row>
    <row r="10" spans="1:13">
      <c r="A10" s="910"/>
      <c r="B10" s="912"/>
      <c r="C10" s="908"/>
      <c r="D10" s="908"/>
      <c r="E10" s="908"/>
      <c r="F10" s="908"/>
      <c r="G10" s="908"/>
      <c r="H10" s="908"/>
      <c r="I10" s="908"/>
      <c r="J10" s="917"/>
      <c r="K10" s="908"/>
      <c r="L10" s="908"/>
      <c r="M10" s="908"/>
    </row>
    <row r="11" spans="1:13" ht="41.25" customHeight="1">
      <c r="A11" s="911"/>
      <c r="B11" s="912"/>
      <c r="C11" s="908"/>
      <c r="D11" s="908"/>
      <c r="E11" s="908"/>
      <c r="F11" s="133" t="s">
        <v>186</v>
      </c>
      <c r="G11" s="133" t="s">
        <v>236</v>
      </c>
      <c r="H11" s="133" t="s">
        <v>186</v>
      </c>
      <c r="I11" s="133" t="s">
        <v>236</v>
      </c>
      <c r="J11" s="918"/>
      <c r="K11" s="908"/>
      <c r="L11" s="908"/>
      <c r="M11" s="908"/>
    </row>
    <row r="12" spans="1:13">
      <c r="A12" s="138">
        <v>1</v>
      </c>
      <c r="B12" s="138">
        <v>2</v>
      </c>
      <c r="C12" s="138">
        <v>3</v>
      </c>
      <c r="D12" s="138">
        <v>4</v>
      </c>
      <c r="E12" s="138">
        <v>5</v>
      </c>
      <c r="F12" s="138">
        <v>6</v>
      </c>
      <c r="G12" s="138">
        <v>7</v>
      </c>
      <c r="H12" s="138">
        <v>8</v>
      </c>
      <c r="I12" s="138">
        <v>9</v>
      </c>
      <c r="J12" s="262"/>
      <c r="K12" s="138">
        <v>10</v>
      </c>
      <c r="L12" s="156">
        <v>11</v>
      </c>
      <c r="M12" s="156">
        <v>12</v>
      </c>
    </row>
    <row r="13" spans="1:13" ht="21" customHeight="1">
      <c r="A13" s="48">
        <v>1</v>
      </c>
      <c r="B13" s="367" t="s">
        <v>901</v>
      </c>
      <c r="C13" s="400">
        <f>ROUND((T6_FG_py_Utlsn!C12+'T6A_FG_Upy_Utlsn '!C12)*3000/100000,2)</f>
        <v>152.32</v>
      </c>
      <c r="D13" s="405">
        <v>0</v>
      </c>
      <c r="E13" s="400">
        <f>ROUND((T6_FG_py_Utlsn!E12+'T6A_FG_Upy_Utlsn '!E12)*3000/100000,2)</f>
        <v>139.94</v>
      </c>
      <c r="F13" s="400">
        <f>T6_FG_py_Utlsn!E12+'T6A_FG_Upy_Utlsn '!E12</f>
        <v>4664.5200000000004</v>
      </c>
      <c r="G13" s="400">
        <f>ROUND(F13*3000/100000,2)</f>
        <v>139.94</v>
      </c>
      <c r="H13" s="400">
        <f>F13</f>
        <v>4664.5200000000004</v>
      </c>
      <c r="I13" s="400">
        <f>G13</f>
        <v>139.94</v>
      </c>
      <c r="J13" s="401"/>
      <c r="K13" s="405">
        <f>D13+E13-(I13)</f>
        <v>0</v>
      </c>
      <c r="L13" s="400">
        <v>0</v>
      </c>
      <c r="M13" s="405">
        <v>0</v>
      </c>
    </row>
    <row r="14" spans="1:13" ht="21" customHeight="1">
      <c r="A14" s="48">
        <v>2</v>
      </c>
      <c r="B14" s="367" t="s">
        <v>902</v>
      </c>
      <c r="C14" s="400">
        <f>ROUND((T6_FG_py_Utlsn!C13+'T6A_FG_Upy_Utlsn '!C13)*3000/100000,2)</f>
        <v>137.19999999999999</v>
      </c>
      <c r="D14" s="405">
        <v>0</v>
      </c>
      <c r="E14" s="400">
        <f>ROUND((T6_FG_py_Utlsn!E13+'T6A_FG_Upy_Utlsn '!E13)*3000/100000,2)</f>
        <v>125.48</v>
      </c>
      <c r="F14" s="400">
        <f>T6_FG_py_Utlsn!E13+'T6A_FG_Upy_Utlsn '!E13</f>
        <v>4182.66</v>
      </c>
      <c r="G14" s="400">
        <f t="shared" ref="G14:G26" si="0">ROUND(F14*3000/100000,2)</f>
        <v>125.48</v>
      </c>
      <c r="H14" s="400">
        <f t="shared" ref="H14:H26" si="1">F14</f>
        <v>4182.66</v>
      </c>
      <c r="I14" s="400">
        <f t="shared" ref="I14:I26" si="2">G14</f>
        <v>125.48</v>
      </c>
      <c r="J14" s="401"/>
      <c r="K14" s="405">
        <f t="shared" ref="K14:K26" si="3">D14+E14-(I14)</f>
        <v>0</v>
      </c>
      <c r="L14" s="400">
        <v>0</v>
      </c>
      <c r="M14" s="405">
        <v>0</v>
      </c>
    </row>
    <row r="15" spans="1:13" ht="21" customHeight="1">
      <c r="A15" s="48">
        <v>3</v>
      </c>
      <c r="B15" s="367" t="s">
        <v>903</v>
      </c>
      <c r="C15" s="400">
        <f>ROUND((T6_FG_py_Utlsn!C14+'T6A_FG_Upy_Utlsn '!C14)*3000/100000,2)</f>
        <v>42.04</v>
      </c>
      <c r="D15" s="405">
        <v>0</v>
      </c>
      <c r="E15" s="400">
        <f>ROUND((T6_FG_py_Utlsn!E14+'T6A_FG_Upy_Utlsn '!E14)*3000/100000,2)</f>
        <v>37.18</v>
      </c>
      <c r="F15" s="400">
        <f>T6_FG_py_Utlsn!E14+'T6A_FG_Upy_Utlsn '!E14</f>
        <v>1239.43</v>
      </c>
      <c r="G15" s="400">
        <f t="shared" si="0"/>
        <v>37.18</v>
      </c>
      <c r="H15" s="400">
        <f t="shared" si="1"/>
        <v>1239.43</v>
      </c>
      <c r="I15" s="400">
        <f t="shared" si="2"/>
        <v>37.18</v>
      </c>
      <c r="J15" s="401"/>
      <c r="K15" s="405">
        <f t="shared" si="3"/>
        <v>0</v>
      </c>
      <c r="L15" s="400">
        <v>0</v>
      </c>
      <c r="M15" s="405">
        <v>0</v>
      </c>
    </row>
    <row r="16" spans="1:13" ht="21" customHeight="1">
      <c r="A16" s="48">
        <v>4</v>
      </c>
      <c r="B16" s="367" t="s">
        <v>904</v>
      </c>
      <c r="C16" s="400">
        <f>ROUND((T6_FG_py_Utlsn!C15+'T6A_FG_Upy_Utlsn '!C15)*3000/100000,2)</f>
        <v>99.49</v>
      </c>
      <c r="D16" s="405">
        <v>0</v>
      </c>
      <c r="E16" s="400">
        <f>ROUND((T6_FG_py_Utlsn!E15+'T6A_FG_Upy_Utlsn '!E15)*3000/100000,2)</f>
        <v>91.88</v>
      </c>
      <c r="F16" s="400">
        <f>T6_FG_py_Utlsn!E15+'T6A_FG_Upy_Utlsn '!E15</f>
        <v>3062.7200000000003</v>
      </c>
      <c r="G16" s="400">
        <f t="shared" si="0"/>
        <v>91.88</v>
      </c>
      <c r="H16" s="400">
        <f t="shared" si="1"/>
        <v>3062.7200000000003</v>
      </c>
      <c r="I16" s="400">
        <f t="shared" si="2"/>
        <v>91.88</v>
      </c>
      <c r="J16" s="401"/>
      <c r="K16" s="405">
        <f t="shared" si="3"/>
        <v>0</v>
      </c>
      <c r="L16" s="400">
        <v>0</v>
      </c>
      <c r="M16" s="405">
        <v>0</v>
      </c>
    </row>
    <row r="17" spans="1:14" ht="21" customHeight="1">
      <c r="A17" s="48">
        <v>5</v>
      </c>
      <c r="B17" s="367" t="s">
        <v>905</v>
      </c>
      <c r="C17" s="400">
        <f>ROUND((T6_FG_py_Utlsn!C16+'T6A_FG_Upy_Utlsn '!C16)*3000/100000,2)</f>
        <v>84.89</v>
      </c>
      <c r="D17" s="405">
        <v>0</v>
      </c>
      <c r="E17" s="400">
        <f>ROUND((T6_FG_py_Utlsn!E16+'T6A_FG_Upy_Utlsn '!E16)*3000/100000,2)</f>
        <v>72.61</v>
      </c>
      <c r="F17" s="400">
        <f>T6_FG_py_Utlsn!E16+'T6A_FG_Upy_Utlsn '!E16</f>
        <v>2420.44</v>
      </c>
      <c r="G17" s="400">
        <f t="shared" si="0"/>
        <v>72.61</v>
      </c>
      <c r="H17" s="400">
        <f t="shared" si="1"/>
        <v>2420.44</v>
      </c>
      <c r="I17" s="400">
        <f t="shared" si="2"/>
        <v>72.61</v>
      </c>
      <c r="J17" s="401"/>
      <c r="K17" s="405">
        <f t="shared" si="3"/>
        <v>0</v>
      </c>
      <c r="L17" s="400">
        <v>0</v>
      </c>
      <c r="M17" s="405">
        <v>0</v>
      </c>
    </row>
    <row r="18" spans="1:14" s="135" customFormat="1" ht="21" customHeight="1">
      <c r="A18" s="48">
        <v>6</v>
      </c>
      <c r="B18" s="367" t="s">
        <v>906</v>
      </c>
      <c r="C18" s="400">
        <f>ROUND((T6_FG_py_Utlsn!C17+'T6A_FG_Upy_Utlsn '!C17)*3000/100000,2)</f>
        <v>55.42</v>
      </c>
      <c r="D18" s="405">
        <v>0</v>
      </c>
      <c r="E18" s="400">
        <f>ROUND((T6_FG_py_Utlsn!E17+'T6A_FG_Upy_Utlsn '!E17)*3000/100000,2)</f>
        <v>49.81</v>
      </c>
      <c r="F18" s="400">
        <f>T6_FG_py_Utlsn!E17+'T6A_FG_Upy_Utlsn '!E17</f>
        <v>1660.4499999999998</v>
      </c>
      <c r="G18" s="400">
        <v>49.82</v>
      </c>
      <c r="H18" s="400">
        <f t="shared" si="1"/>
        <v>1660.4499999999998</v>
      </c>
      <c r="I18" s="400">
        <f t="shared" si="2"/>
        <v>49.82</v>
      </c>
      <c r="J18" s="402"/>
      <c r="K18" s="405">
        <f t="shared" si="3"/>
        <v>-9.9999999999980105E-3</v>
      </c>
      <c r="L18" s="400">
        <v>0</v>
      </c>
      <c r="M18" s="405">
        <v>0</v>
      </c>
    </row>
    <row r="19" spans="1:14" s="135" customFormat="1" ht="21" customHeight="1">
      <c r="A19" s="48">
        <v>7</v>
      </c>
      <c r="B19" s="367" t="s">
        <v>907</v>
      </c>
      <c r="C19" s="400">
        <f>ROUND((T6_FG_py_Utlsn!C18+'T6A_FG_Upy_Utlsn '!C18)*3000/100000,2)</f>
        <v>129.79</v>
      </c>
      <c r="D19" s="405">
        <v>0.02</v>
      </c>
      <c r="E19" s="400">
        <v>110.05</v>
      </c>
      <c r="F19" s="400">
        <f>T6_FG_py_Utlsn!E18+'T6A_FG_Upy_Utlsn '!E18</f>
        <v>3668.81</v>
      </c>
      <c r="G19" s="400">
        <f t="shared" si="0"/>
        <v>110.06</v>
      </c>
      <c r="H19" s="400">
        <f t="shared" si="1"/>
        <v>3668.81</v>
      </c>
      <c r="I19" s="400">
        <f t="shared" si="2"/>
        <v>110.06</v>
      </c>
      <c r="J19" s="402"/>
      <c r="K19" s="405">
        <f t="shared" si="3"/>
        <v>9.9999999999909051E-3</v>
      </c>
      <c r="L19" s="400">
        <v>0</v>
      </c>
      <c r="M19" s="405">
        <v>0</v>
      </c>
    </row>
    <row r="20" spans="1:14" ht="21" customHeight="1">
      <c r="A20" s="48">
        <v>8</v>
      </c>
      <c r="B20" s="367" t="s">
        <v>908</v>
      </c>
      <c r="C20" s="400">
        <f>ROUND((T6_FG_py_Utlsn!C19+'T6A_FG_Upy_Utlsn '!C19)*3000/100000,2)</f>
        <v>157.22999999999999</v>
      </c>
      <c r="D20" s="405">
        <v>0</v>
      </c>
      <c r="E20" s="400">
        <f>ROUND((T6_FG_py_Utlsn!E19+'T6A_FG_Upy_Utlsn '!E19)*3000/100000,2)</f>
        <v>136.87</v>
      </c>
      <c r="F20" s="400">
        <f>T6_FG_py_Utlsn!E19+'T6A_FG_Upy_Utlsn '!E19</f>
        <v>4562.21</v>
      </c>
      <c r="G20" s="400">
        <f t="shared" si="0"/>
        <v>136.87</v>
      </c>
      <c r="H20" s="400">
        <f t="shared" si="1"/>
        <v>4562.21</v>
      </c>
      <c r="I20" s="400">
        <f t="shared" si="2"/>
        <v>136.87</v>
      </c>
      <c r="J20" s="403"/>
      <c r="K20" s="405">
        <f t="shared" si="3"/>
        <v>0</v>
      </c>
      <c r="L20" s="400">
        <v>0</v>
      </c>
      <c r="M20" s="405">
        <v>0</v>
      </c>
    </row>
    <row r="21" spans="1:14" ht="21" customHeight="1">
      <c r="A21" s="48">
        <v>9</v>
      </c>
      <c r="B21" s="367" t="s">
        <v>909</v>
      </c>
      <c r="C21" s="400">
        <f>ROUND((T6_FG_py_Utlsn!C20+'T6A_FG_Upy_Utlsn '!C20)*3000/100000,2)</f>
        <v>186.23</v>
      </c>
      <c r="D21" s="405">
        <v>0</v>
      </c>
      <c r="E21" s="400">
        <f>ROUND((T6_FG_py_Utlsn!E20+'T6A_FG_Upy_Utlsn '!E20)*3000/100000,2)</f>
        <v>170.51</v>
      </c>
      <c r="F21" s="400">
        <f>T6_FG_py_Utlsn!E20+'T6A_FG_Upy_Utlsn '!E20</f>
        <v>5683.74</v>
      </c>
      <c r="G21" s="400">
        <f t="shared" si="0"/>
        <v>170.51</v>
      </c>
      <c r="H21" s="400">
        <f t="shared" si="1"/>
        <v>5683.74</v>
      </c>
      <c r="I21" s="400">
        <f t="shared" si="2"/>
        <v>170.51</v>
      </c>
      <c r="J21" s="403"/>
      <c r="K21" s="405">
        <f t="shared" si="3"/>
        <v>0</v>
      </c>
      <c r="L21" s="400">
        <v>0</v>
      </c>
      <c r="M21" s="405">
        <v>0</v>
      </c>
    </row>
    <row r="22" spans="1:14" ht="21" customHeight="1">
      <c r="A22" s="48">
        <v>10</v>
      </c>
      <c r="B22" s="367" t="s">
        <v>910</v>
      </c>
      <c r="C22" s="400">
        <v>395.74</v>
      </c>
      <c r="D22" s="405">
        <v>0</v>
      </c>
      <c r="E22" s="400">
        <f>ROUND((T6_FG_py_Utlsn!E21+'T6A_FG_Upy_Utlsn '!E21)*3000/100000,2)</f>
        <v>371.78</v>
      </c>
      <c r="F22" s="400">
        <f>T6_FG_py_Utlsn!E21+'T6A_FG_Upy_Utlsn '!E21</f>
        <v>12392.57</v>
      </c>
      <c r="G22" s="400">
        <f t="shared" si="0"/>
        <v>371.78</v>
      </c>
      <c r="H22" s="400">
        <f t="shared" si="1"/>
        <v>12392.57</v>
      </c>
      <c r="I22" s="400">
        <f t="shared" si="2"/>
        <v>371.78</v>
      </c>
      <c r="J22" s="404"/>
      <c r="K22" s="405">
        <f t="shared" si="3"/>
        <v>0</v>
      </c>
      <c r="L22" s="400">
        <v>0</v>
      </c>
      <c r="M22" s="405">
        <v>0</v>
      </c>
    </row>
    <row r="23" spans="1:14" ht="21" customHeight="1">
      <c r="A23" s="48">
        <v>11</v>
      </c>
      <c r="B23" s="367" t="s">
        <v>911</v>
      </c>
      <c r="C23" s="400">
        <f>ROUND((T6_FG_py_Utlsn!C22+'T6A_FG_Upy_Utlsn '!C22)*3000/100000,2)</f>
        <v>202.23</v>
      </c>
      <c r="D23" s="405">
        <v>0</v>
      </c>
      <c r="E23" s="400">
        <f>ROUND((T6_FG_py_Utlsn!E22+'T6A_FG_Upy_Utlsn '!E22)*3000/100000,2)</f>
        <v>179.84</v>
      </c>
      <c r="F23" s="400">
        <f>T6_FG_py_Utlsn!E22+'T6A_FG_Upy_Utlsn '!E22</f>
        <v>5994.78</v>
      </c>
      <c r="G23" s="400">
        <f t="shared" si="0"/>
        <v>179.84</v>
      </c>
      <c r="H23" s="400">
        <f t="shared" si="1"/>
        <v>5994.78</v>
      </c>
      <c r="I23" s="400">
        <f t="shared" si="2"/>
        <v>179.84</v>
      </c>
      <c r="J23" s="404"/>
      <c r="K23" s="405">
        <f t="shared" si="3"/>
        <v>0</v>
      </c>
      <c r="L23" s="400">
        <v>0</v>
      </c>
      <c r="M23" s="405">
        <v>0</v>
      </c>
    </row>
    <row r="24" spans="1:14" ht="21" customHeight="1">
      <c r="A24" s="48">
        <v>12</v>
      </c>
      <c r="B24" s="367" t="s">
        <v>912</v>
      </c>
      <c r="C24" s="400">
        <f>ROUND((T6_FG_py_Utlsn!C23+'T6A_FG_Upy_Utlsn '!C23)*3000/100000,2)</f>
        <v>63.76</v>
      </c>
      <c r="D24" s="405">
        <v>0</v>
      </c>
      <c r="E24" s="400">
        <f>ROUND((T6_FG_py_Utlsn!E23+'T6A_FG_Upy_Utlsn '!E23)*3000/100000,2)</f>
        <v>59.05</v>
      </c>
      <c r="F24" s="400">
        <f>T6_FG_py_Utlsn!E23+'T6A_FG_Upy_Utlsn '!E23</f>
        <v>1968.3700000000001</v>
      </c>
      <c r="G24" s="400">
        <f t="shared" si="0"/>
        <v>59.05</v>
      </c>
      <c r="H24" s="400">
        <f t="shared" si="1"/>
        <v>1968.3700000000001</v>
      </c>
      <c r="I24" s="400">
        <f t="shared" si="2"/>
        <v>59.05</v>
      </c>
      <c r="J24" s="404"/>
      <c r="K24" s="405">
        <f t="shared" si="3"/>
        <v>0</v>
      </c>
      <c r="L24" s="400">
        <v>0</v>
      </c>
      <c r="M24" s="405">
        <v>0</v>
      </c>
    </row>
    <row r="25" spans="1:14" ht="21" customHeight="1">
      <c r="A25" s="48">
        <v>13</v>
      </c>
      <c r="B25" s="367" t="s">
        <v>913</v>
      </c>
      <c r="C25" s="400">
        <f>ROUND((T6_FG_py_Utlsn!C24+'T6A_FG_Upy_Utlsn '!C24)*3000/100000,2)</f>
        <v>150.34</v>
      </c>
      <c r="D25" s="405">
        <v>0</v>
      </c>
      <c r="E25" s="400">
        <f>ROUND((T6_FG_py_Utlsn!E24+'T6A_FG_Upy_Utlsn '!E24)*3000/100000,2)</f>
        <v>135.1</v>
      </c>
      <c r="F25" s="400">
        <f>T6_FG_py_Utlsn!E24+'T6A_FG_Upy_Utlsn '!E24</f>
        <v>4503.41</v>
      </c>
      <c r="G25" s="400">
        <f t="shared" si="0"/>
        <v>135.1</v>
      </c>
      <c r="H25" s="400">
        <f t="shared" si="1"/>
        <v>4503.41</v>
      </c>
      <c r="I25" s="400">
        <f t="shared" si="2"/>
        <v>135.1</v>
      </c>
      <c r="J25" s="404"/>
      <c r="K25" s="405">
        <f t="shared" si="3"/>
        <v>0</v>
      </c>
      <c r="L25" s="400">
        <v>0</v>
      </c>
      <c r="M25" s="405">
        <v>0</v>
      </c>
    </row>
    <row r="26" spans="1:14" ht="21" customHeight="1">
      <c r="A26" s="48">
        <v>14</v>
      </c>
      <c r="B26" s="367" t="s">
        <v>914</v>
      </c>
      <c r="C26" s="400">
        <f>ROUND((T6_FG_py_Utlsn!C25+'T6A_FG_Upy_Utlsn '!C25)*3000/100000,2)</f>
        <v>89.11</v>
      </c>
      <c r="D26" s="405">
        <v>0</v>
      </c>
      <c r="E26" s="400">
        <f>ROUND((T6_FG_py_Utlsn!E25+'T6A_FG_Upy_Utlsn '!E25)*3000/100000,2)</f>
        <v>81.16</v>
      </c>
      <c r="F26" s="400">
        <f>T6_FG_py_Utlsn!E25+'T6A_FG_Upy_Utlsn '!E25</f>
        <v>2705.39</v>
      </c>
      <c r="G26" s="400">
        <f t="shared" si="0"/>
        <v>81.16</v>
      </c>
      <c r="H26" s="400">
        <f t="shared" si="1"/>
        <v>2705.39</v>
      </c>
      <c r="I26" s="400">
        <f t="shared" si="2"/>
        <v>81.16</v>
      </c>
      <c r="J26" s="404"/>
      <c r="K26" s="405">
        <f t="shared" si="3"/>
        <v>0</v>
      </c>
      <c r="L26" s="400">
        <v>0</v>
      </c>
      <c r="M26" s="405">
        <v>0</v>
      </c>
    </row>
    <row r="27" spans="1:14" ht="24.6" customHeight="1">
      <c r="A27" s="913" t="s">
        <v>915</v>
      </c>
      <c r="B27" s="913"/>
      <c r="C27" s="687">
        <f>SUM(C13:C26)</f>
        <v>1945.7899999999997</v>
      </c>
      <c r="D27" s="687">
        <v>0.02</v>
      </c>
      <c r="E27" s="687">
        <f>SUM(E13:E26)</f>
        <v>1761.26</v>
      </c>
      <c r="F27" s="688">
        <f>SUM(F13:F26)</f>
        <v>58709.5</v>
      </c>
      <c r="G27" s="688">
        <f>SUM(G13:G26)</f>
        <v>1761.28</v>
      </c>
      <c r="H27" s="688">
        <v>58709.5</v>
      </c>
      <c r="I27" s="688">
        <v>1761.28</v>
      </c>
      <c r="J27" s="689" t="s">
        <v>916</v>
      </c>
      <c r="K27" s="687">
        <v>0</v>
      </c>
      <c r="L27" s="687">
        <v>0</v>
      </c>
      <c r="M27" s="690">
        <v>0</v>
      </c>
    </row>
    <row r="30" spans="1:14" ht="15.75" customHeight="1"/>
    <row r="31" spans="1:14" ht="15.75" customHeight="1">
      <c r="A31" s="753" t="s">
        <v>1063</v>
      </c>
      <c r="B31" s="753"/>
      <c r="C31" s="753"/>
      <c r="D31" s="753"/>
      <c r="E31" s="753"/>
      <c r="F31" s="753"/>
      <c r="G31" s="753"/>
      <c r="H31" s="753"/>
      <c r="I31" s="753"/>
      <c r="J31" s="753"/>
      <c r="K31" s="753"/>
      <c r="L31" s="79"/>
      <c r="M31" s="79"/>
      <c r="N31" s="15"/>
    </row>
    <row r="32" spans="1:14" ht="15.75" customHeight="1">
      <c r="A32" s="894" t="s">
        <v>13</v>
      </c>
      <c r="B32" s="894"/>
      <c r="C32" s="894"/>
      <c r="D32" s="894"/>
      <c r="E32" s="894"/>
      <c r="F32" s="894"/>
      <c r="G32" s="894"/>
      <c r="H32" s="894"/>
      <c r="I32" s="894"/>
      <c r="J32" s="894"/>
      <c r="K32" s="894"/>
      <c r="L32" s="79"/>
      <c r="M32" s="79"/>
      <c r="N32" s="15"/>
    </row>
    <row r="33" spans="1:14" ht="12.75" customHeight="1">
      <c r="A33" s="894" t="s">
        <v>1030</v>
      </c>
      <c r="B33" s="894"/>
      <c r="C33" s="894"/>
      <c r="D33" s="894"/>
      <c r="E33" s="894"/>
      <c r="F33" s="894"/>
      <c r="G33" s="894"/>
      <c r="H33" s="894"/>
      <c r="I33" s="894"/>
      <c r="J33" s="894"/>
      <c r="K33" s="894"/>
      <c r="L33" s="79"/>
      <c r="M33" s="79"/>
      <c r="N33" s="15"/>
    </row>
    <row r="34" spans="1:14">
      <c r="A34" s="14" t="s">
        <v>1054</v>
      </c>
      <c r="B34" s="14"/>
      <c r="C34" s="14"/>
      <c r="D34" s="14"/>
      <c r="E34" s="14"/>
      <c r="F34" s="14"/>
      <c r="G34" s="15"/>
      <c r="H34" s="15"/>
      <c r="I34" s="15"/>
      <c r="J34" s="263"/>
      <c r="K34" s="786" t="s">
        <v>83</v>
      </c>
      <c r="L34" s="786"/>
      <c r="M34" s="786"/>
      <c r="N34" s="786"/>
    </row>
    <row r="35" spans="1:14">
      <c r="A35" s="14"/>
      <c r="B35" s="15"/>
      <c r="C35" s="15"/>
      <c r="D35" s="15"/>
      <c r="E35" s="15"/>
      <c r="F35" s="15"/>
      <c r="G35" s="15"/>
      <c r="H35" s="15"/>
      <c r="I35" s="15"/>
      <c r="J35" s="263"/>
      <c r="K35" s="15"/>
      <c r="L35" s="15"/>
      <c r="M35" s="15"/>
      <c r="N35" s="15"/>
    </row>
  </sheetData>
  <mergeCells count="22">
    <mergeCell ref="K1:M1"/>
    <mergeCell ref="B3:K3"/>
    <mergeCell ref="B4:K4"/>
    <mergeCell ref="C9:C11"/>
    <mergeCell ref="J9:J11"/>
    <mergeCell ref="L7:M7"/>
    <mergeCell ref="G8:M8"/>
    <mergeCell ref="F9:G10"/>
    <mergeCell ref="H9:I10"/>
    <mergeCell ref="K9:K11"/>
    <mergeCell ref="A7:B7"/>
    <mergeCell ref="K34:N34"/>
    <mergeCell ref="A31:K31"/>
    <mergeCell ref="A32:K32"/>
    <mergeCell ref="D9:D11"/>
    <mergeCell ref="E9:E11"/>
    <mergeCell ref="A9:A11"/>
    <mergeCell ref="M9:M11"/>
    <mergeCell ref="L9:L11"/>
    <mergeCell ref="B9:B11"/>
    <mergeCell ref="A33:K33"/>
    <mergeCell ref="A27:B27"/>
  </mergeCells>
  <printOptions horizontalCentered="1"/>
  <pageMargins left="0.70866141732283472" right="0.70866141732283472" top="0.23622047244094491" bottom="0" header="0.31496062992125984" footer="0.31496062992125984"/>
  <pageSetup paperSize="9" scale="76"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S36"/>
  <sheetViews>
    <sheetView topLeftCell="A13" zoomScaleSheetLayoutView="90" workbookViewId="0">
      <selection activeCell="L35" sqref="L35"/>
    </sheetView>
  </sheetViews>
  <sheetFormatPr defaultColWidth="9.140625" defaultRowHeight="12.75"/>
  <cols>
    <col min="1" max="1" width="5.5703125" style="15" customWidth="1"/>
    <col min="2" max="2" width="25.42578125" style="15" customWidth="1"/>
    <col min="3" max="3" width="14.5703125" style="15" customWidth="1"/>
    <col min="4" max="4" width="11.28515625" style="15" customWidth="1"/>
    <col min="5" max="5" width="8.7109375" style="15" customWidth="1"/>
    <col min="6" max="6" width="10.85546875" style="15" customWidth="1"/>
    <col min="7" max="7" width="15.85546875" style="15" customWidth="1"/>
    <col min="8" max="8" width="12.42578125" style="15" customWidth="1"/>
    <col min="9" max="9" width="12.140625" style="15" customWidth="1"/>
    <col min="10" max="10" width="9" style="15" customWidth="1"/>
    <col min="11" max="11" width="12" style="15" customWidth="1"/>
    <col min="12" max="12" width="17.28515625" style="15" customWidth="1"/>
    <col min="13" max="13" width="9.140625" style="15" hidden="1" customWidth="1"/>
    <col min="14" max="16384" width="9.140625" style="15"/>
  </cols>
  <sheetData>
    <row r="1" spans="1:19" customFormat="1" ht="15">
      <c r="D1" s="32"/>
      <c r="E1" s="32"/>
      <c r="F1" s="32"/>
      <c r="G1" s="32"/>
      <c r="H1" s="32"/>
      <c r="I1" s="32"/>
      <c r="J1" s="32"/>
      <c r="K1" s="32"/>
      <c r="L1" s="904" t="s">
        <v>435</v>
      </c>
      <c r="M1" s="904"/>
      <c r="N1" s="904"/>
      <c r="O1" s="39"/>
      <c r="P1" s="39"/>
    </row>
    <row r="2" spans="1:19" customFormat="1" ht="15">
      <c r="A2" s="890" t="s">
        <v>0</v>
      </c>
      <c r="B2" s="890"/>
      <c r="C2" s="890"/>
      <c r="D2" s="890"/>
      <c r="E2" s="890"/>
      <c r="F2" s="890"/>
      <c r="G2" s="890"/>
      <c r="H2" s="890"/>
      <c r="I2" s="890"/>
      <c r="J2" s="890"/>
      <c r="K2" s="890"/>
      <c r="L2" s="890"/>
      <c r="M2" s="41"/>
      <c r="N2" s="41"/>
      <c r="O2" s="41"/>
      <c r="P2" s="41"/>
    </row>
    <row r="3" spans="1:19" customFormat="1" ht="20.25">
      <c r="A3" s="907" t="s">
        <v>747</v>
      </c>
      <c r="B3" s="907"/>
      <c r="C3" s="907"/>
      <c r="D3" s="907"/>
      <c r="E3" s="907"/>
      <c r="F3" s="907"/>
      <c r="G3" s="907"/>
      <c r="H3" s="907"/>
      <c r="I3" s="907"/>
      <c r="J3" s="907"/>
      <c r="K3" s="907"/>
      <c r="L3" s="907"/>
      <c r="M3" s="40"/>
      <c r="N3" s="40"/>
      <c r="O3" s="40"/>
      <c r="P3" s="40"/>
    </row>
    <row r="4" spans="1:19" customFormat="1" ht="10.5" customHeight="1"/>
    <row r="5" spans="1:19" ht="19.5" customHeight="1">
      <c r="A5" s="898" t="s">
        <v>812</v>
      </c>
      <c r="B5" s="898"/>
      <c r="C5" s="898"/>
      <c r="D5" s="898"/>
      <c r="E5" s="898"/>
      <c r="F5" s="898"/>
      <c r="G5" s="898"/>
      <c r="H5" s="898"/>
      <c r="I5" s="898"/>
      <c r="J5" s="898"/>
      <c r="K5" s="898"/>
      <c r="L5" s="898"/>
    </row>
    <row r="6" spans="1:19">
      <c r="A6" s="21"/>
      <c r="B6" s="21"/>
      <c r="C6" s="21"/>
      <c r="D6" s="21"/>
      <c r="E6" s="21"/>
      <c r="F6" s="21"/>
      <c r="G6" s="21"/>
      <c r="H6" s="21"/>
      <c r="I6" s="21"/>
      <c r="J6" s="21"/>
      <c r="K6" s="21"/>
      <c r="L6" s="21"/>
    </row>
    <row r="7" spans="1:19">
      <c r="A7" s="786" t="s">
        <v>900</v>
      </c>
      <c r="B7" s="786"/>
      <c r="F7" s="905" t="s">
        <v>18</v>
      </c>
      <c r="G7" s="905"/>
      <c r="H7" s="905"/>
      <c r="I7" s="905"/>
      <c r="J7" s="905"/>
      <c r="K7" s="905"/>
      <c r="L7" s="905"/>
    </row>
    <row r="8" spans="1:19">
      <c r="A8" s="14"/>
      <c r="F8" s="16"/>
      <c r="G8" s="94"/>
      <c r="H8" s="94"/>
      <c r="I8" s="879" t="s">
        <v>1025</v>
      </c>
      <c r="J8" s="879"/>
      <c r="K8" s="879"/>
      <c r="L8" s="879"/>
    </row>
    <row r="9" spans="1:19" s="14" customFormat="1">
      <c r="A9" s="780" t="s">
        <v>2</v>
      </c>
      <c r="B9" s="780" t="s">
        <v>3</v>
      </c>
      <c r="C9" s="765" t="s">
        <v>23</v>
      </c>
      <c r="D9" s="788"/>
      <c r="E9" s="788"/>
      <c r="F9" s="788"/>
      <c r="G9" s="788"/>
      <c r="H9" s="765" t="s">
        <v>24</v>
      </c>
      <c r="I9" s="788"/>
      <c r="J9" s="788"/>
      <c r="K9" s="788"/>
      <c r="L9" s="788"/>
      <c r="R9" s="26"/>
      <c r="S9" s="27"/>
    </row>
    <row r="10" spans="1:19" s="14" customFormat="1" ht="63.75">
      <c r="A10" s="780"/>
      <c r="B10" s="780"/>
      <c r="C10" s="334" t="s">
        <v>847</v>
      </c>
      <c r="D10" s="334" t="s">
        <v>825</v>
      </c>
      <c r="E10" s="5" t="s">
        <v>69</v>
      </c>
      <c r="F10" s="5" t="s">
        <v>70</v>
      </c>
      <c r="G10" s="5" t="s">
        <v>369</v>
      </c>
      <c r="H10" s="334" t="s">
        <v>847</v>
      </c>
      <c r="I10" s="334" t="s">
        <v>825</v>
      </c>
      <c r="J10" s="5" t="s">
        <v>69</v>
      </c>
      <c r="K10" s="5" t="s">
        <v>70</v>
      </c>
      <c r="L10" s="5" t="s">
        <v>370</v>
      </c>
    </row>
    <row r="11" spans="1:19" s="14" customFormat="1">
      <c r="A11" s="5">
        <v>1</v>
      </c>
      <c r="B11" s="5">
        <v>2</v>
      </c>
      <c r="C11" s="5">
        <v>3</v>
      </c>
      <c r="D11" s="5">
        <v>4</v>
      </c>
      <c r="E11" s="5">
        <v>5</v>
      </c>
      <c r="F11" s="5">
        <v>6</v>
      </c>
      <c r="G11" s="5">
        <v>7</v>
      </c>
      <c r="H11" s="5">
        <v>8</v>
      </c>
      <c r="I11" s="5">
        <v>9</v>
      </c>
      <c r="J11" s="5">
        <v>10</v>
      </c>
      <c r="K11" s="5">
        <v>11</v>
      </c>
      <c r="L11" s="5">
        <v>12</v>
      </c>
    </row>
    <row r="12" spans="1:19" ht="18" customHeight="1">
      <c r="A12" s="48">
        <v>1</v>
      </c>
      <c r="B12" s="367" t="s">
        <v>901</v>
      </c>
      <c r="C12" s="47"/>
      <c r="D12" s="47">
        <v>0</v>
      </c>
      <c r="E12" s="47">
        <v>0</v>
      </c>
      <c r="F12" s="47">
        <v>0</v>
      </c>
      <c r="G12" s="47">
        <v>0</v>
      </c>
      <c r="H12" s="360">
        <v>0</v>
      </c>
      <c r="I12" s="360">
        <v>0</v>
      </c>
      <c r="J12" s="360">
        <v>0</v>
      </c>
      <c r="K12" s="360">
        <v>0</v>
      </c>
      <c r="L12" s="47">
        <v>0</v>
      </c>
    </row>
    <row r="13" spans="1:19" ht="18" customHeight="1">
      <c r="A13" s="48">
        <v>2</v>
      </c>
      <c r="B13" s="367" t="s">
        <v>902</v>
      </c>
      <c r="C13" s="47"/>
      <c r="D13" s="47">
        <v>0</v>
      </c>
      <c r="E13" s="47">
        <v>0</v>
      </c>
      <c r="F13" s="47">
        <v>0</v>
      </c>
      <c r="G13" s="47">
        <v>0</v>
      </c>
      <c r="H13" s="360">
        <v>0</v>
      </c>
      <c r="I13" s="360">
        <v>0</v>
      </c>
      <c r="J13" s="360">
        <v>0</v>
      </c>
      <c r="K13" s="360">
        <v>0</v>
      </c>
      <c r="L13" s="47">
        <v>0</v>
      </c>
    </row>
    <row r="14" spans="1:19" ht="18" customHeight="1">
      <c r="A14" s="48">
        <v>3</v>
      </c>
      <c r="B14" s="367" t="s">
        <v>903</v>
      </c>
      <c r="C14" s="47"/>
      <c r="D14" s="47">
        <v>0</v>
      </c>
      <c r="E14" s="47">
        <v>0</v>
      </c>
      <c r="F14" s="47">
        <v>0</v>
      </c>
      <c r="G14" s="47">
        <v>0</v>
      </c>
      <c r="H14" s="360">
        <v>0</v>
      </c>
      <c r="I14" s="360">
        <v>0</v>
      </c>
      <c r="J14" s="360">
        <v>0</v>
      </c>
      <c r="K14" s="360">
        <v>0</v>
      </c>
      <c r="L14" s="47">
        <v>0</v>
      </c>
    </row>
    <row r="15" spans="1:19" ht="18" customHeight="1">
      <c r="A15" s="48">
        <v>4</v>
      </c>
      <c r="B15" s="367" t="s">
        <v>904</v>
      </c>
      <c r="C15" s="47"/>
      <c r="D15" s="47">
        <v>0</v>
      </c>
      <c r="E15" s="47">
        <v>0</v>
      </c>
      <c r="F15" s="47">
        <v>0</v>
      </c>
      <c r="G15" s="47">
        <v>0</v>
      </c>
      <c r="H15" s="360">
        <v>0</v>
      </c>
      <c r="I15" s="360">
        <v>0</v>
      </c>
      <c r="J15" s="360">
        <v>0</v>
      </c>
      <c r="K15" s="360">
        <v>0</v>
      </c>
      <c r="L15" s="47">
        <v>0</v>
      </c>
    </row>
    <row r="16" spans="1:19" ht="18" customHeight="1">
      <c r="A16" s="48">
        <v>5</v>
      </c>
      <c r="B16" s="367" t="s">
        <v>905</v>
      </c>
      <c r="C16" s="47"/>
      <c r="D16" s="47">
        <v>0</v>
      </c>
      <c r="E16" s="47">
        <v>0</v>
      </c>
      <c r="F16" s="47">
        <v>0</v>
      </c>
      <c r="G16" s="47">
        <v>0</v>
      </c>
      <c r="H16" s="360">
        <v>0</v>
      </c>
      <c r="I16" s="360">
        <v>0</v>
      </c>
      <c r="J16" s="360">
        <v>0</v>
      </c>
      <c r="K16" s="360">
        <v>0</v>
      </c>
      <c r="L16" s="47">
        <v>0</v>
      </c>
    </row>
    <row r="17" spans="1:12" ht="18" customHeight="1">
      <c r="A17" s="48">
        <v>6</v>
      </c>
      <c r="B17" s="367" t="s">
        <v>906</v>
      </c>
      <c r="C17" s="47"/>
      <c r="D17" s="47">
        <v>0</v>
      </c>
      <c r="E17" s="47">
        <v>0</v>
      </c>
      <c r="F17" s="47">
        <v>0</v>
      </c>
      <c r="G17" s="47">
        <v>0</v>
      </c>
      <c r="H17" s="360">
        <v>0</v>
      </c>
      <c r="I17" s="360">
        <v>0</v>
      </c>
      <c r="J17" s="360">
        <v>0</v>
      </c>
      <c r="K17" s="360">
        <v>0</v>
      </c>
      <c r="L17" s="47">
        <v>0</v>
      </c>
    </row>
    <row r="18" spans="1:12" ht="18" customHeight="1">
      <c r="A18" s="48">
        <v>7</v>
      </c>
      <c r="B18" s="367" t="s">
        <v>907</v>
      </c>
      <c r="C18" s="47"/>
      <c r="D18" s="47">
        <v>0</v>
      </c>
      <c r="E18" s="47">
        <v>0</v>
      </c>
      <c r="F18" s="47">
        <v>0</v>
      </c>
      <c r="G18" s="47">
        <v>0</v>
      </c>
      <c r="H18" s="360">
        <v>0</v>
      </c>
      <c r="I18" s="360">
        <v>0</v>
      </c>
      <c r="J18" s="360">
        <v>0</v>
      </c>
      <c r="K18" s="360">
        <v>0</v>
      </c>
      <c r="L18" s="47">
        <v>0</v>
      </c>
    </row>
    <row r="19" spans="1:12" ht="18" customHeight="1">
      <c r="A19" s="48">
        <v>8</v>
      </c>
      <c r="B19" s="367" t="s">
        <v>908</v>
      </c>
      <c r="C19" s="47"/>
      <c r="D19" s="47">
        <v>0</v>
      </c>
      <c r="E19" s="47">
        <v>0</v>
      </c>
      <c r="F19" s="47">
        <v>0</v>
      </c>
      <c r="G19" s="47">
        <v>0</v>
      </c>
      <c r="H19" s="360">
        <v>0</v>
      </c>
      <c r="I19" s="360">
        <v>0</v>
      </c>
      <c r="J19" s="360">
        <v>0</v>
      </c>
      <c r="K19" s="360">
        <v>0</v>
      </c>
      <c r="L19" s="47">
        <v>0</v>
      </c>
    </row>
    <row r="20" spans="1:12" ht="18" customHeight="1">
      <c r="A20" s="48">
        <v>9</v>
      </c>
      <c r="B20" s="367" t="s">
        <v>909</v>
      </c>
      <c r="C20" s="47"/>
      <c r="D20" s="47">
        <v>0</v>
      </c>
      <c r="E20" s="47">
        <v>0</v>
      </c>
      <c r="F20" s="47">
        <v>0</v>
      </c>
      <c r="G20" s="47">
        <v>0</v>
      </c>
      <c r="H20" s="360">
        <v>0</v>
      </c>
      <c r="I20" s="360">
        <v>0</v>
      </c>
      <c r="J20" s="360">
        <v>0</v>
      </c>
      <c r="K20" s="360">
        <v>0</v>
      </c>
      <c r="L20" s="47">
        <v>0</v>
      </c>
    </row>
    <row r="21" spans="1:12" ht="18" customHeight="1">
      <c r="A21" s="48">
        <v>10</v>
      </c>
      <c r="B21" s="367" t="s">
        <v>910</v>
      </c>
      <c r="C21" s="47"/>
      <c r="D21" s="47">
        <v>0</v>
      </c>
      <c r="E21" s="47">
        <v>0</v>
      </c>
      <c r="F21" s="47">
        <v>0</v>
      </c>
      <c r="G21" s="47">
        <v>0</v>
      </c>
      <c r="H21" s="360">
        <v>0</v>
      </c>
      <c r="I21" s="360">
        <v>0</v>
      </c>
      <c r="J21" s="360">
        <v>0</v>
      </c>
      <c r="K21" s="360">
        <v>0</v>
      </c>
      <c r="L21" s="47">
        <v>0</v>
      </c>
    </row>
    <row r="22" spans="1:12" ht="18" customHeight="1">
      <c r="A22" s="48">
        <v>11</v>
      </c>
      <c r="B22" s="367" t="s">
        <v>911</v>
      </c>
      <c r="C22" s="47"/>
      <c r="D22" s="47">
        <v>0</v>
      </c>
      <c r="E22" s="47">
        <v>0</v>
      </c>
      <c r="F22" s="47">
        <v>0</v>
      </c>
      <c r="G22" s="47">
        <v>0</v>
      </c>
      <c r="H22" s="360">
        <v>0</v>
      </c>
      <c r="I22" s="360">
        <v>0</v>
      </c>
      <c r="J22" s="360">
        <v>0</v>
      </c>
      <c r="K22" s="360">
        <v>0</v>
      </c>
      <c r="L22" s="47">
        <v>0</v>
      </c>
    </row>
    <row r="23" spans="1:12" ht="18" customHeight="1">
      <c r="A23" s="48">
        <v>12</v>
      </c>
      <c r="B23" s="367" t="s">
        <v>912</v>
      </c>
      <c r="C23" s="47"/>
      <c r="D23" s="47">
        <v>0</v>
      </c>
      <c r="E23" s="47">
        <v>0</v>
      </c>
      <c r="F23" s="47">
        <v>0</v>
      </c>
      <c r="G23" s="47">
        <v>0</v>
      </c>
      <c r="H23" s="360">
        <v>0</v>
      </c>
      <c r="I23" s="360">
        <v>0</v>
      </c>
      <c r="J23" s="360">
        <v>0</v>
      </c>
      <c r="K23" s="360">
        <v>0</v>
      </c>
      <c r="L23" s="47">
        <v>0</v>
      </c>
    </row>
    <row r="24" spans="1:12" ht="18" customHeight="1">
      <c r="A24" s="48">
        <v>13</v>
      </c>
      <c r="B24" s="367" t="s">
        <v>913</v>
      </c>
      <c r="C24" s="47"/>
      <c r="D24" s="47">
        <v>0</v>
      </c>
      <c r="E24" s="47">
        <v>0</v>
      </c>
      <c r="F24" s="47">
        <v>0</v>
      </c>
      <c r="G24" s="47">
        <v>0</v>
      </c>
      <c r="H24" s="360">
        <v>0</v>
      </c>
      <c r="I24" s="360">
        <v>0</v>
      </c>
      <c r="J24" s="360">
        <v>0</v>
      </c>
      <c r="K24" s="360">
        <v>0</v>
      </c>
      <c r="L24" s="47">
        <v>0</v>
      </c>
    </row>
    <row r="25" spans="1:12" ht="18" customHeight="1">
      <c r="A25" s="48">
        <v>14</v>
      </c>
      <c r="B25" s="367" t="s">
        <v>914</v>
      </c>
      <c r="C25" s="47"/>
      <c r="D25" s="47">
        <v>0</v>
      </c>
      <c r="E25" s="47">
        <v>0</v>
      </c>
      <c r="F25" s="47">
        <v>0</v>
      </c>
      <c r="G25" s="47">
        <v>0</v>
      </c>
      <c r="H25" s="360">
        <v>0</v>
      </c>
      <c r="I25" s="360">
        <v>0</v>
      </c>
      <c r="J25" s="360">
        <v>0</v>
      </c>
      <c r="K25" s="360">
        <v>0</v>
      </c>
      <c r="L25" s="47">
        <v>0</v>
      </c>
    </row>
    <row r="26" spans="1:12" ht="19.149999999999999" customHeight="1">
      <c r="A26" s="801" t="s">
        <v>915</v>
      </c>
      <c r="B26" s="801"/>
      <c r="C26" s="47"/>
      <c r="D26" s="370">
        <v>0</v>
      </c>
      <c r="E26" s="370">
        <v>0</v>
      </c>
      <c r="F26" s="370">
        <v>0</v>
      </c>
      <c r="G26" s="370">
        <v>0</v>
      </c>
      <c r="H26" s="382">
        <v>0</v>
      </c>
      <c r="I26" s="382">
        <v>0</v>
      </c>
      <c r="J26" s="382">
        <v>0</v>
      </c>
      <c r="K26" s="382">
        <v>0</v>
      </c>
      <c r="L26" s="370">
        <v>0</v>
      </c>
    </row>
    <row r="27" spans="1:12">
      <c r="A27" s="20" t="s">
        <v>368</v>
      </c>
      <c r="B27" s="20"/>
      <c r="C27" s="20"/>
      <c r="D27" s="20"/>
      <c r="E27" s="20"/>
      <c r="F27" s="20"/>
      <c r="G27" s="20"/>
      <c r="H27" s="20"/>
      <c r="I27" s="20"/>
      <c r="J27" s="20"/>
      <c r="K27" s="20"/>
      <c r="L27" s="20"/>
    </row>
    <row r="28" spans="1:12">
      <c r="A28" s="19" t="s">
        <v>367</v>
      </c>
      <c r="B28" s="20"/>
      <c r="C28" s="20"/>
      <c r="D28" s="20"/>
      <c r="E28" s="20"/>
      <c r="F28" s="20"/>
      <c r="G28" s="20"/>
      <c r="H28" s="20"/>
      <c r="I28" s="20"/>
      <c r="J28" s="20"/>
      <c r="K28" s="20"/>
      <c r="L28" s="20"/>
    </row>
    <row r="29" spans="1:12" ht="15.75" customHeight="1">
      <c r="A29" s="14"/>
      <c r="B29" s="14"/>
      <c r="C29" s="14"/>
      <c r="D29" s="14"/>
      <c r="E29" s="14"/>
      <c r="F29" s="14"/>
      <c r="G29" s="14"/>
      <c r="H29" s="14"/>
      <c r="I29" s="14"/>
      <c r="J29" s="14"/>
      <c r="K29" s="14"/>
      <c r="L29" s="14"/>
    </row>
    <row r="30" spans="1:12" ht="15.75" customHeight="1">
      <c r="A30" s="14"/>
      <c r="B30" s="14"/>
      <c r="C30" s="14"/>
      <c r="D30" s="14"/>
      <c r="E30" s="14"/>
      <c r="F30" s="14"/>
      <c r="G30" s="14"/>
      <c r="H30" s="14"/>
      <c r="I30" s="14"/>
      <c r="J30" s="14"/>
      <c r="K30" s="14"/>
      <c r="L30" s="14"/>
    </row>
    <row r="31" spans="1:12" ht="14.25" customHeight="1">
      <c r="A31" s="753" t="s">
        <v>1064</v>
      </c>
      <c r="B31" s="753"/>
      <c r="C31" s="753"/>
      <c r="D31" s="753"/>
      <c r="E31" s="753"/>
      <c r="F31" s="753"/>
      <c r="G31" s="753"/>
      <c r="H31" s="753"/>
      <c r="I31" s="753"/>
      <c r="J31" s="753"/>
      <c r="K31" s="753"/>
      <c r="L31" s="753"/>
    </row>
    <row r="32" spans="1:12">
      <c r="A32" s="894" t="s">
        <v>13</v>
      </c>
      <c r="B32" s="894"/>
      <c r="C32" s="894"/>
      <c r="D32" s="894"/>
      <c r="E32" s="894"/>
      <c r="F32" s="894"/>
      <c r="G32" s="894"/>
      <c r="H32" s="894"/>
      <c r="I32" s="894"/>
      <c r="J32" s="894"/>
      <c r="K32" s="894"/>
      <c r="L32" s="894"/>
    </row>
    <row r="33" spans="1:13">
      <c r="A33" s="894" t="s">
        <v>1030</v>
      </c>
      <c r="B33" s="894"/>
      <c r="C33" s="894"/>
      <c r="D33" s="894"/>
      <c r="E33" s="894"/>
      <c r="F33" s="894"/>
      <c r="G33" s="894"/>
      <c r="H33" s="894"/>
      <c r="I33" s="894"/>
      <c r="J33" s="894"/>
      <c r="K33" s="894"/>
      <c r="L33" s="894"/>
    </row>
    <row r="34" spans="1:13">
      <c r="A34" s="14" t="s">
        <v>1054</v>
      </c>
      <c r="B34" s="14"/>
      <c r="C34" s="14"/>
      <c r="D34" s="14"/>
      <c r="E34" s="14"/>
      <c r="F34" s="14"/>
      <c r="J34" s="786" t="s">
        <v>83</v>
      </c>
      <c r="K34" s="786"/>
      <c r="L34" s="786"/>
      <c r="M34" s="786"/>
    </row>
    <row r="35" spans="1:13">
      <c r="A35" s="14"/>
    </row>
    <row r="36" spans="1:13">
      <c r="A36" s="897"/>
      <c r="B36" s="897"/>
      <c r="C36" s="897"/>
      <c r="D36" s="897"/>
      <c r="E36" s="897"/>
      <c r="F36" s="897"/>
      <c r="G36" s="897"/>
      <c r="H36" s="897"/>
      <c r="I36" s="897"/>
      <c r="J36" s="897"/>
      <c r="K36" s="897"/>
      <c r="L36" s="897"/>
    </row>
  </sheetData>
  <mergeCells count="17">
    <mergeCell ref="L1:N1"/>
    <mergeCell ref="A2:L2"/>
    <mergeCell ref="A3:L3"/>
    <mergeCell ref="A5:L5"/>
    <mergeCell ref="A7:B7"/>
    <mergeCell ref="F7:L7"/>
    <mergeCell ref="A32:L32"/>
    <mergeCell ref="A33:L33"/>
    <mergeCell ref="J34:M34"/>
    <mergeCell ref="A36:L36"/>
    <mergeCell ref="I8:L8"/>
    <mergeCell ref="A9:A10"/>
    <mergeCell ref="B9:B10"/>
    <mergeCell ref="C9:G9"/>
    <mergeCell ref="H9:L9"/>
    <mergeCell ref="A31:L31"/>
    <mergeCell ref="A26:B26"/>
  </mergeCells>
  <printOptions horizontalCentered="1"/>
  <pageMargins left="0.70866141732283472" right="0.70866141732283472" top="0.23622047244094491" bottom="0" header="0.31496062992125984" footer="0.31496062992125984"/>
  <pageSetup paperSize="9" scale="86" orientation="landscape" r:id="rId1"/>
  <rowBreaks count="1" manualBreakCount="1">
    <brk id="35" max="16383" man="1"/>
  </rowBreaks>
</worksheet>
</file>

<file path=xl/worksheets/sheet24.xml><?xml version="1.0" encoding="utf-8"?>
<worksheet xmlns="http://schemas.openxmlformats.org/spreadsheetml/2006/main" xmlns:r="http://schemas.openxmlformats.org/officeDocument/2006/relationships">
  <sheetPr>
    <pageSetUpPr fitToPage="1"/>
  </sheetPr>
  <dimension ref="A1:U35"/>
  <sheetViews>
    <sheetView topLeftCell="A10" zoomScaleSheetLayoutView="90" workbookViewId="0">
      <selection activeCell="P37" sqref="P37"/>
    </sheetView>
  </sheetViews>
  <sheetFormatPr defaultColWidth="9.140625" defaultRowHeight="12.75"/>
  <cols>
    <col min="1" max="1" width="7.42578125" style="15" customWidth="1"/>
    <col min="2" max="2" width="26" style="15" customWidth="1"/>
    <col min="3" max="3" width="8.7109375" style="15" customWidth="1"/>
    <col min="4" max="4" width="10.28515625" style="15" customWidth="1"/>
    <col min="5" max="5" width="11" style="15" customWidth="1"/>
    <col min="6" max="7" width="7.28515625" style="15" customWidth="1"/>
    <col min="8" max="8" width="8.140625" style="15" customWidth="1"/>
    <col min="9" max="9" width="9.28515625" style="15" customWidth="1"/>
    <col min="10" max="10" width="10.7109375" style="15" customWidth="1"/>
    <col min="11" max="11" width="9" style="15" customWidth="1"/>
    <col min="12" max="12" width="10.42578125" style="15" customWidth="1"/>
    <col min="13" max="13" width="9.5703125" style="15" customWidth="1"/>
    <col min="14" max="14" width="10.5703125" style="15" customWidth="1"/>
    <col min="15" max="15" width="13.7109375" style="15" customWidth="1"/>
    <col min="16" max="16" width="11.85546875" style="15" customWidth="1"/>
    <col min="17" max="17" width="11.7109375" style="15" customWidth="1"/>
    <col min="18" max="16384" width="9.140625" style="15"/>
  </cols>
  <sheetData>
    <row r="1" spans="1:21" customFormat="1" ht="15">
      <c r="H1" s="32"/>
      <c r="I1" s="32"/>
      <c r="J1" s="32"/>
      <c r="K1" s="32"/>
      <c r="L1" s="32"/>
      <c r="M1" s="32"/>
      <c r="N1" s="32"/>
      <c r="O1" s="32"/>
      <c r="P1" s="883" t="s">
        <v>63</v>
      </c>
      <c r="Q1" s="883"/>
      <c r="S1" s="15"/>
      <c r="T1" s="39"/>
      <c r="U1" s="39"/>
    </row>
    <row r="2" spans="1:21" customFormat="1" ht="15">
      <c r="A2" s="890" t="s">
        <v>0</v>
      </c>
      <c r="B2" s="890"/>
      <c r="C2" s="890"/>
      <c r="D2" s="890"/>
      <c r="E2" s="890"/>
      <c r="F2" s="890"/>
      <c r="G2" s="890"/>
      <c r="H2" s="890"/>
      <c r="I2" s="890"/>
      <c r="J2" s="890"/>
      <c r="K2" s="890"/>
      <c r="L2" s="890"/>
      <c r="M2" s="890"/>
      <c r="N2" s="890"/>
      <c r="O2" s="890"/>
      <c r="P2" s="890"/>
      <c r="Q2" s="890"/>
      <c r="R2" s="41"/>
      <c r="S2" s="41"/>
      <c r="T2" s="41"/>
      <c r="U2" s="41"/>
    </row>
    <row r="3" spans="1:21" customFormat="1" ht="20.25">
      <c r="A3" s="784" t="s">
        <v>747</v>
      </c>
      <c r="B3" s="784"/>
      <c r="C3" s="784"/>
      <c r="D3" s="784"/>
      <c r="E3" s="784"/>
      <c r="F3" s="784"/>
      <c r="G3" s="784"/>
      <c r="H3" s="784"/>
      <c r="I3" s="784"/>
      <c r="J3" s="784"/>
      <c r="K3" s="784"/>
      <c r="L3" s="784"/>
      <c r="M3" s="784"/>
      <c r="N3" s="784"/>
      <c r="O3" s="784"/>
      <c r="P3" s="784"/>
      <c r="Q3" s="784"/>
      <c r="R3" s="40"/>
      <c r="S3" s="40"/>
      <c r="T3" s="40"/>
      <c r="U3" s="40"/>
    </row>
    <row r="4" spans="1:21" customFormat="1" ht="10.5" customHeight="1"/>
    <row r="5" spans="1:21">
      <c r="A5" s="23"/>
      <c r="B5" s="23"/>
      <c r="C5" s="23"/>
      <c r="D5" s="23"/>
      <c r="E5" s="22"/>
      <c r="F5" s="22"/>
      <c r="G5" s="22"/>
      <c r="H5" s="22"/>
      <c r="I5" s="22"/>
      <c r="J5" s="22"/>
      <c r="K5" s="22"/>
      <c r="L5" s="22"/>
      <c r="M5" s="22"/>
      <c r="N5" s="23"/>
      <c r="O5" s="23"/>
      <c r="P5" s="22"/>
      <c r="Q5" s="20"/>
    </row>
    <row r="6" spans="1:21" ht="18" customHeight="1">
      <c r="A6" s="898" t="s">
        <v>813</v>
      </c>
      <c r="B6" s="898"/>
      <c r="C6" s="898"/>
      <c r="D6" s="898"/>
      <c r="E6" s="898"/>
      <c r="F6" s="898"/>
      <c r="G6" s="898"/>
      <c r="H6" s="898"/>
      <c r="I6" s="898"/>
      <c r="J6" s="898"/>
      <c r="K6" s="898"/>
      <c r="L6" s="898"/>
      <c r="M6" s="898"/>
      <c r="N6" s="898"/>
      <c r="O6" s="898"/>
      <c r="P6" s="898"/>
      <c r="Q6" s="898"/>
    </row>
    <row r="7" spans="1:21" ht="9.75" customHeight="1"/>
    <row r="8" spans="1:21" ht="0.75" customHeight="1"/>
    <row r="9" spans="1:21">
      <c r="A9" s="786" t="s">
        <v>900</v>
      </c>
      <c r="B9" s="786"/>
      <c r="Q9" s="29" t="s">
        <v>21</v>
      </c>
      <c r="R9" s="20"/>
      <c r="S9" s="20"/>
    </row>
    <row r="10" spans="1:21" ht="15.75">
      <c r="A10" s="13"/>
      <c r="N10" s="879" t="s">
        <v>1025</v>
      </c>
      <c r="O10" s="879"/>
      <c r="P10" s="879"/>
      <c r="Q10" s="879"/>
    </row>
    <row r="11" spans="1:21" ht="28.5" customHeight="1">
      <c r="A11" s="881" t="s">
        <v>2</v>
      </c>
      <c r="B11" s="881" t="s">
        <v>3</v>
      </c>
      <c r="C11" s="780" t="s">
        <v>852</v>
      </c>
      <c r="D11" s="780"/>
      <c r="E11" s="780"/>
      <c r="F11" s="780" t="s">
        <v>824</v>
      </c>
      <c r="G11" s="780"/>
      <c r="H11" s="780"/>
      <c r="I11" s="920" t="s">
        <v>372</v>
      </c>
      <c r="J11" s="921"/>
      <c r="K11" s="922"/>
      <c r="L11" s="920" t="s">
        <v>93</v>
      </c>
      <c r="M11" s="921"/>
      <c r="N11" s="922"/>
      <c r="O11" s="923" t="s">
        <v>849</v>
      </c>
      <c r="P11" s="924"/>
      <c r="Q11" s="925"/>
    </row>
    <row r="12" spans="1:21" ht="39.75" customHeight="1">
      <c r="A12" s="882"/>
      <c r="B12" s="882"/>
      <c r="C12" s="5" t="s">
        <v>112</v>
      </c>
      <c r="D12" s="5" t="s">
        <v>665</v>
      </c>
      <c r="E12" s="35" t="s">
        <v>17</v>
      </c>
      <c r="F12" s="5" t="s">
        <v>112</v>
      </c>
      <c r="G12" s="5" t="s">
        <v>666</v>
      </c>
      <c r="H12" s="35" t="s">
        <v>17</v>
      </c>
      <c r="I12" s="5" t="s">
        <v>112</v>
      </c>
      <c r="J12" s="5" t="s">
        <v>666</v>
      </c>
      <c r="K12" s="35" t="s">
        <v>17</v>
      </c>
      <c r="L12" s="5" t="s">
        <v>112</v>
      </c>
      <c r="M12" s="5" t="s">
        <v>666</v>
      </c>
      <c r="N12" s="35" t="s">
        <v>17</v>
      </c>
      <c r="O12" s="5" t="s">
        <v>231</v>
      </c>
      <c r="P12" s="5" t="s">
        <v>667</v>
      </c>
      <c r="Q12" s="5" t="s">
        <v>113</v>
      </c>
    </row>
    <row r="13" spans="1:21" s="65" customFormat="1">
      <c r="A13" s="62">
        <v>1</v>
      </c>
      <c r="B13" s="62">
        <v>2</v>
      </c>
      <c r="C13" s="62">
        <v>3</v>
      </c>
      <c r="D13" s="62">
        <v>4</v>
      </c>
      <c r="E13" s="62">
        <v>5</v>
      </c>
      <c r="F13" s="62">
        <v>6</v>
      </c>
      <c r="G13" s="62">
        <v>7</v>
      </c>
      <c r="H13" s="62">
        <v>8</v>
      </c>
      <c r="I13" s="62">
        <v>9</v>
      </c>
      <c r="J13" s="62">
        <v>10</v>
      </c>
      <c r="K13" s="62">
        <v>11</v>
      </c>
      <c r="L13" s="62">
        <v>12</v>
      </c>
      <c r="M13" s="62">
        <v>13</v>
      </c>
      <c r="N13" s="62">
        <v>14</v>
      </c>
      <c r="O13" s="62">
        <v>15</v>
      </c>
      <c r="P13" s="62">
        <v>16</v>
      </c>
      <c r="Q13" s="62">
        <v>17</v>
      </c>
    </row>
    <row r="14" spans="1:21" ht="22.15" customHeight="1">
      <c r="A14" s="48">
        <v>1</v>
      </c>
      <c r="B14" s="367" t="s">
        <v>901</v>
      </c>
      <c r="C14" s="47">
        <f>ROUND(T5_PLAN_vs_PRFM!F12*2.69/100000,2)</f>
        <v>691.15</v>
      </c>
      <c r="D14" s="47">
        <f>ROUND(T5_PLAN_vs_PRFM!J12*181*5.31/100000,2)</f>
        <v>1196.72</v>
      </c>
      <c r="E14" s="47">
        <f>SUM(C14:D14)</f>
        <v>1887.87</v>
      </c>
      <c r="F14" s="47">
        <v>0.74</v>
      </c>
      <c r="G14" s="685">
        <v>0</v>
      </c>
      <c r="H14" s="47">
        <f>SUM(F14:G14)</f>
        <v>0.74</v>
      </c>
      <c r="I14" s="47">
        <f>C14-F14</f>
        <v>690.41</v>
      </c>
      <c r="J14" s="685">
        <f>D14-G14</f>
        <v>1196.72</v>
      </c>
      <c r="K14" s="47">
        <f>SUM(I14:J14)</f>
        <v>1887.13</v>
      </c>
      <c r="L14" s="47">
        <f>ROUND(T5_PLAN_vs_PRFM!H12*2.69/100000,2)</f>
        <v>606.25</v>
      </c>
      <c r="M14" s="47">
        <f>D14</f>
        <v>1196.72</v>
      </c>
      <c r="N14" s="47">
        <f>SUM(L14:M14)</f>
        <v>1802.97</v>
      </c>
      <c r="O14" s="47">
        <f>F14+I14-(L14)</f>
        <v>84.899999999999977</v>
      </c>
      <c r="P14" s="47">
        <f>G14+J14-(M14)</f>
        <v>0</v>
      </c>
      <c r="Q14" s="47">
        <f>SUM(O14:P14)</f>
        <v>84.899999999999977</v>
      </c>
    </row>
    <row r="15" spans="1:21" ht="22.15" customHeight="1">
      <c r="A15" s="48">
        <v>2</v>
      </c>
      <c r="B15" s="367" t="s">
        <v>902</v>
      </c>
      <c r="C15" s="47">
        <f>ROUND(T5_PLAN_vs_PRFM!F13*2.69/100000,2)</f>
        <v>588.53</v>
      </c>
      <c r="D15" s="47">
        <f>ROUND(T5_PLAN_vs_PRFM!J13*181*5.31/100000,2)</f>
        <v>940.23</v>
      </c>
      <c r="E15" s="47">
        <f t="shared" ref="E15:E27" si="0">SUM(C15:D15)</f>
        <v>1528.76</v>
      </c>
      <c r="F15" s="47">
        <v>0.68</v>
      </c>
      <c r="G15" s="685">
        <v>0</v>
      </c>
      <c r="H15" s="47">
        <f t="shared" ref="H15:H27" si="1">SUM(F15:G15)</f>
        <v>0.68</v>
      </c>
      <c r="I15" s="47">
        <f t="shared" ref="I15:I27" si="2">C15-F15</f>
        <v>587.85</v>
      </c>
      <c r="J15" s="685">
        <f t="shared" ref="J15:J27" si="3">D15-G15</f>
        <v>940.23</v>
      </c>
      <c r="K15" s="47">
        <f t="shared" ref="K15:K27" si="4">SUM(I15:J15)</f>
        <v>1528.08</v>
      </c>
      <c r="L15" s="47">
        <f>ROUND(T5_PLAN_vs_PRFM!H13*2.69/100000,2)</f>
        <v>476.31</v>
      </c>
      <c r="M15" s="47">
        <f t="shared" ref="M15:M27" si="5">D15</f>
        <v>940.23</v>
      </c>
      <c r="N15" s="47">
        <f t="shared" ref="N15:N27" si="6">SUM(L15:M15)</f>
        <v>1416.54</v>
      </c>
      <c r="O15" s="47">
        <f t="shared" ref="O15:O27" si="7">F15+I15-(L15)</f>
        <v>112.21999999999997</v>
      </c>
      <c r="P15" s="47">
        <f t="shared" ref="P15:P27" si="8">G15+J15-(M15)</f>
        <v>0</v>
      </c>
      <c r="Q15" s="47">
        <f t="shared" ref="Q15:Q27" si="9">SUM(O15:P15)</f>
        <v>112.21999999999997</v>
      </c>
    </row>
    <row r="16" spans="1:21" ht="22.15" customHeight="1">
      <c r="A16" s="48">
        <v>3</v>
      </c>
      <c r="B16" s="367" t="s">
        <v>903</v>
      </c>
      <c r="C16" s="47">
        <f>ROUND(T5_PLAN_vs_PRFM!F14*2.69/100000,2)</f>
        <v>171.23</v>
      </c>
      <c r="D16" s="47">
        <f>ROUND(T5_PLAN_vs_PRFM!J14*181*5.31/100000,2)</f>
        <v>306.58</v>
      </c>
      <c r="E16" s="47">
        <f t="shared" si="0"/>
        <v>477.80999999999995</v>
      </c>
      <c r="F16" s="47">
        <v>0.35</v>
      </c>
      <c r="G16" s="685">
        <v>0</v>
      </c>
      <c r="H16" s="47">
        <f t="shared" si="1"/>
        <v>0.35</v>
      </c>
      <c r="I16" s="47">
        <f t="shared" si="2"/>
        <v>170.88</v>
      </c>
      <c r="J16" s="685">
        <f t="shared" si="3"/>
        <v>306.58</v>
      </c>
      <c r="K16" s="47">
        <f t="shared" si="4"/>
        <v>477.46</v>
      </c>
      <c r="L16" s="47">
        <f>ROUND(T5_PLAN_vs_PRFM!H14*2.69/100000,2)</f>
        <v>155.31</v>
      </c>
      <c r="M16" s="47">
        <f t="shared" si="5"/>
        <v>306.58</v>
      </c>
      <c r="N16" s="47">
        <f t="shared" si="6"/>
        <v>461.89</v>
      </c>
      <c r="O16" s="47">
        <f t="shared" si="7"/>
        <v>15.919999999999987</v>
      </c>
      <c r="P16" s="47">
        <f t="shared" si="8"/>
        <v>0</v>
      </c>
      <c r="Q16" s="47">
        <f t="shared" si="9"/>
        <v>15.919999999999987</v>
      </c>
    </row>
    <row r="17" spans="1:17" ht="22.15" customHeight="1">
      <c r="A17" s="48">
        <v>4</v>
      </c>
      <c r="B17" s="367" t="s">
        <v>904</v>
      </c>
      <c r="C17" s="47">
        <f>ROUND(T5_PLAN_vs_PRFM!F15*2.69/100000,2)</f>
        <v>406.46</v>
      </c>
      <c r="D17" s="47">
        <f>ROUND(T5_PLAN_vs_PRFM!J15*181*5.31/100000,2)</f>
        <v>684.76</v>
      </c>
      <c r="E17" s="47">
        <f t="shared" si="0"/>
        <v>1091.22</v>
      </c>
      <c r="F17" s="47">
        <v>0.89</v>
      </c>
      <c r="G17" s="685">
        <v>0</v>
      </c>
      <c r="H17" s="47">
        <f t="shared" si="1"/>
        <v>0.89</v>
      </c>
      <c r="I17" s="47">
        <f t="shared" si="2"/>
        <v>405.57</v>
      </c>
      <c r="J17" s="685">
        <f t="shared" si="3"/>
        <v>684.76</v>
      </c>
      <c r="K17" s="47">
        <f t="shared" si="4"/>
        <v>1090.33</v>
      </c>
      <c r="L17" s="47">
        <f>ROUND(T5_PLAN_vs_PRFM!H15*2.69/100000,2)</f>
        <v>346.89</v>
      </c>
      <c r="M17" s="47">
        <f t="shared" si="5"/>
        <v>684.76</v>
      </c>
      <c r="N17" s="47">
        <f t="shared" si="6"/>
        <v>1031.6500000000001</v>
      </c>
      <c r="O17" s="47">
        <f t="shared" si="7"/>
        <v>59.569999999999993</v>
      </c>
      <c r="P17" s="47">
        <f t="shared" si="8"/>
        <v>0</v>
      </c>
      <c r="Q17" s="47">
        <f t="shared" si="9"/>
        <v>59.569999999999993</v>
      </c>
    </row>
    <row r="18" spans="1:17" ht="22.15" customHeight="1">
      <c r="A18" s="48">
        <v>5</v>
      </c>
      <c r="B18" s="367" t="s">
        <v>905</v>
      </c>
      <c r="C18" s="47">
        <f>ROUND(T5_PLAN_vs_PRFM!F16*2.69/100000,2)</f>
        <v>361.54</v>
      </c>
      <c r="D18" s="47">
        <f>ROUND(T5_PLAN_vs_PRFM!J16*181*5.31/100000,2)</f>
        <v>605.12</v>
      </c>
      <c r="E18" s="47">
        <f t="shared" si="0"/>
        <v>966.66000000000008</v>
      </c>
      <c r="F18" s="47">
        <v>0.53</v>
      </c>
      <c r="G18" s="685">
        <v>0</v>
      </c>
      <c r="H18" s="47">
        <f t="shared" si="1"/>
        <v>0.53</v>
      </c>
      <c r="I18" s="47">
        <f t="shared" si="2"/>
        <v>361.01000000000005</v>
      </c>
      <c r="J18" s="685">
        <f t="shared" si="3"/>
        <v>605.12</v>
      </c>
      <c r="K18" s="47">
        <f t="shared" si="4"/>
        <v>966.13000000000011</v>
      </c>
      <c r="L18" s="47">
        <f>ROUND(T5_PLAN_vs_PRFM!H16*2.69/100000,2)</f>
        <v>306.55</v>
      </c>
      <c r="M18" s="47">
        <f t="shared" si="5"/>
        <v>605.12</v>
      </c>
      <c r="N18" s="47">
        <f t="shared" si="6"/>
        <v>911.67000000000007</v>
      </c>
      <c r="O18" s="47">
        <f t="shared" si="7"/>
        <v>54.990000000000009</v>
      </c>
      <c r="P18" s="47">
        <f t="shared" si="8"/>
        <v>0</v>
      </c>
      <c r="Q18" s="47">
        <f t="shared" si="9"/>
        <v>54.990000000000009</v>
      </c>
    </row>
    <row r="19" spans="1:17" ht="22.15" customHeight="1">
      <c r="A19" s="48">
        <v>6</v>
      </c>
      <c r="B19" s="367" t="s">
        <v>906</v>
      </c>
      <c r="C19" s="47">
        <f>ROUND(T5_PLAN_vs_PRFM!F17*2.69/100000,2)</f>
        <v>240.64</v>
      </c>
      <c r="D19" s="47">
        <f>ROUND(T5_PLAN_vs_PRFM!J17*181*5.31/100000,2)</f>
        <v>430.85</v>
      </c>
      <c r="E19" s="47">
        <f t="shared" si="0"/>
        <v>671.49</v>
      </c>
      <c r="F19" s="47">
        <v>0.37</v>
      </c>
      <c r="G19" s="685">
        <v>0</v>
      </c>
      <c r="H19" s="47">
        <f t="shared" si="1"/>
        <v>0.37</v>
      </c>
      <c r="I19" s="47">
        <f t="shared" si="2"/>
        <v>240.26999999999998</v>
      </c>
      <c r="J19" s="685">
        <f t="shared" si="3"/>
        <v>430.85</v>
      </c>
      <c r="K19" s="47">
        <f t="shared" si="4"/>
        <v>671.12</v>
      </c>
      <c r="L19" s="47">
        <f>ROUND(T5_PLAN_vs_PRFM!H17*2.69/100000,2)</f>
        <v>218.26</v>
      </c>
      <c r="M19" s="47">
        <f t="shared" si="5"/>
        <v>430.85</v>
      </c>
      <c r="N19" s="47">
        <f t="shared" si="6"/>
        <v>649.11</v>
      </c>
      <c r="O19" s="47">
        <f t="shared" si="7"/>
        <v>22.379999999999995</v>
      </c>
      <c r="P19" s="47">
        <f t="shared" si="8"/>
        <v>0</v>
      </c>
      <c r="Q19" s="47">
        <f t="shared" si="9"/>
        <v>22.379999999999995</v>
      </c>
    </row>
    <row r="20" spans="1:17" ht="22.15" customHeight="1">
      <c r="A20" s="48">
        <v>7</v>
      </c>
      <c r="B20" s="367" t="s">
        <v>907</v>
      </c>
      <c r="C20" s="47">
        <f>ROUND(T5_PLAN_vs_PRFM!F18*2.69/100000,2)</f>
        <v>586.59</v>
      </c>
      <c r="D20" s="47">
        <f>ROUND(T5_PLAN_vs_PRFM!J18*181*5.31/100000,2)</f>
        <v>992.45</v>
      </c>
      <c r="E20" s="47">
        <f t="shared" si="0"/>
        <v>1579.04</v>
      </c>
      <c r="F20" s="47">
        <v>2.5099999999999998</v>
      </c>
      <c r="G20" s="685">
        <v>0</v>
      </c>
      <c r="H20" s="47">
        <f t="shared" si="1"/>
        <v>2.5099999999999998</v>
      </c>
      <c r="I20" s="47">
        <f t="shared" si="2"/>
        <v>584.08000000000004</v>
      </c>
      <c r="J20" s="685">
        <f t="shared" si="3"/>
        <v>992.45</v>
      </c>
      <c r="K20" s="47">
        <f t="shared" si="4"/>
        <v>1576.5300000000002</v>
      </c>
      <c r="L20" s="47">
        <v>502.76</v>
      </c>
      <c r="M20" s="47">
        <f t="shared" si="5"/>
        <v>992.45</v>
      </c>
      <c r="N20" s="47">
        <f t="shared" si="6"/>
        <v>1495.21</v>
      </c>
      <c r="O20" s="47">
        <f t="shared" si="7"/>
        <v>83.830000000000041</v>
      </c>
      <c r="P20" s="47">
        <f t="shared" si="8"/>
        <v>0</v>
      </c>
      <c r="Q20" s="47">
        <f t="shared" si="9"/>
        <v>83.830000000000041</v>
      </c>
    </row>
    <row r="21" spans="1:17" ht="22.15" customHeight="1">
      <c r="A21" s="48">
        <v>8</v>
      </c>
      <c r="B21" s="367" t="s">
        <v>908</v>
      </c>
      <c r="C21" s="47">
        <f>ROUND(T5_PLAN_vs_PRFM!F19*2.69/100000,2)</f>
        <v>736.67</v>
      </c>
      <c r="D21" s="47">
        <f>ROUND(T5_PLAN_vs_PRFM!J19*181*5.31/100000,2)</f>
        <v>1279.8399999999999</v>
      </c>
      <c r="E21" s="47">
        <f t="shared" si="0"/>
        <v>2016.5099999999998</v>
      </c>
      <c r="F21" s="47">
        <v>2.23</v>
      </c>
      <c r="G21" s="685">
        <v>0</v>
      </c>
      <c r="H21" s="47">
        <f t="shared" si="1"/>
        <v>2.23</v>
      </c>
      <c r="I21" s="47">
        <f t="shared" si="2"/>
        <v>734.43999999999994</v>
      </c>
      <c r="J21" s="685">
        <f t="shared" si="3"/>
        <v>1279.8399999999999</v>
      </c>
      <c r="K21" s="47">
        <f t="shared" si="4"/>
        <v>2014.2799999999997</v>
      </c>
      <c r="L21" s="47">
        <f>ROUND(T5_PLAN_vs_PRFM!H19*2.69/100000,2)</f>
        <v>648.36</v>
      </c>
      <c r="M21" s="47">
        <f t="shared" si="5"/>
        <v>1279.8399999999999</v>
      </c>
      <c r="N21" s="47">
        <f t="shared" si="6"/>
        <v>1928.1999999999998</v>
      </c>
      <c r="O21" s="47">
        <f t="shared" si="7"/>
        <v>88.309999999999945</v>
      </c>
      <c r="P21" s="47">
        <f t="shared" si="8"/>
        <v>0</v>
      </c>
      <c r="Q21" s="47">
        <f t="shared" si="9"/>
        <v>88.309999999999945</v>
      </c>
    </row>
    <row r="22" spans="1:17" ht="22.15" customHeight="1">
      <c r="A22" s="48">
        <v>9</v>
      </c>
      <c r="B22" s="367" t="s">
        <v>909</v>
      </c>
      <c r="C22" s="47">
        <f>ROUND(T5_PLAN_vs_PRFM!F20*2.69/100000,2)</f>
        <v>853.29</v>
      </c>
      <c r="D22" s="47">
        <f>ROUND(T5_PLAN_vs_PRFM!J20*181*5.31/100000,2)</f>
        <v>1522.3</v>
      </c>
      <c r="E22" s="47">
        <f t="shared" si="0"/>
        <v>2375.59</v>
      </c>
      <c r="F22" s="47">
        <v>2.1</v>
      </c>
      <c r="G22" s="685">
        <v>0</v>
      </c>
      <c r="H22" s="47">
        <f t="shared" si="1"/>
        <v>2.1</v>
      </c>
      <c r="I22" s="47">
        <f t="shared" si="2"/>
        <v>851.18999999999994</v>
      </c>
      <c r="J22" s="685">
        <f t="shared" si="3"/>
        <v>1522.3</v>
      </c>
      <c r="K22" s="47">
        <f t="shared" si="4"/>
        <v>2373.4899999999998</v>
      </c>
      <c r="L22" s="47">
        <f>ROUND(T5_PLAN_vs_PRFM!H20*2.69/100000,2)</f>
        <v>771.19</v>
      </c>
      <c r="M22" s="47">
        <f t="shared" si="5"/>
        <v>1522.3</v>
      </c>
      <c r="N22" s="47">
        <f t="shared" si="6"/>
        <v>2293.4899999999998</v>
      </c>
      <c r="O22" s="47">
        <f t="shared" si="7"/>
        <v>82.099999999999909</v>
      </c>
      <c r="P22" s="47">
        <f t="shared" si="8"/>
        <v>0</v>
      </c>
      <c r="Q22" s="47">
        <f t="shared" si="9"/>
        <v>82.099999999999909</v>
      </c>
    </row>
    <row r="23" spans="1:17" ht="22.15" customHeight="1">
      <c r="A23" s="48">
        <v>10</v>
      </c>
      <c r="B23" s="367" t="s">
        <v>910</v>
      </c>
      <c r="C23" s="47">
        <f>ROUND(T5_PLAN_vs_PRFM!F21*2.69/100000,2)</f>
        <v>1832.4</v>
      </c>
      <c r="D23" s="47">
        <f>ROUND(T5_PLAN_vs_PRFM!J21*181*5.31/100000,2)</f>
        <v>3445.74</v>
      </c>
      <c r="E23" s="47">
        <f t="shared" si="0"/>
        <v>5278.1399999999994</v>
      </c>
      <c r="F23" s="47">
        <v>4.2300000000000004</v>
      </c>
      <c r="G23" s="685">
        <v>0</v>
      </c>
      <c r="H23" s="47">
        <f t="shared" si="1"/>
        <v>4.2300000000000004</v>
      </c>
      <c r="I23" s="47">
        <f t="shared" si="2"/>
        <v>1828.17</v>
      </c>
      <c r="J23" s="685">
        <f t="shared" si="3"/>
        <v>3445.74</v>
      </c>
      <c r="K23" s="47">
        <f t="shared" si="4"/>
        <v>5273.91</v>
      </c>
      <c r="L23" s="47">
        <f>ROUND(T5_PLAN_vs_PRFM!H21*2.69/100000,2)</f>
        <v>1745.58</v>
      </c>
      <c r="M23" s="47">
        <f t="shared" si="5"/>
        <v>3445.74</v>
      </c>
      <c r="N23" s="47">
        <f t="shared" si="6"/>
        <v>5191.32</v>
      </c>
      <c r="O23" s="47">
        <f t="shared" si="7"/>
        <v>86.820000000000164</v>
      </c>
      <c r="P23" s="47">
        <f t="shared" si="8"/>
        <v>0</v>
      </c>
      <c r="Q23" s="47">
        <f t="shared" si="9"/>
        <v>86.820000000000164</v>
      </c>
    </row>
    <row r="24" spans="1:17" ht="22.15" customHeight="1">
      <c r="A24" s="48">
        <v>11</v>
      </c>
      <c r="B24" s="367" t="s">
        <v>911</v>
      </c>
      <c r="C24" s="47">
        <f>ROUND(T5_PLAN_vs_PRFM!F22*2.69/100000,2)</f>
        <v>876</v>
      </c>
      <c r="D24" s="47">
        <f>ROUND(T5_PLAN_vs_PRFM!J22*181*5.31/100000,2)</f>
        <v>1700.7</v>
      </c>
      <c r="E24" s="47">
        <f t="shared" si="0"/>
        <v>2576.6999999999998</v>
      </c>
      <c r="F24" s="47">
        <v>2.68</v>
      </c>
      <c r="G24" s="685">
        <v>0</v>
      </c>
      <c r="H24" s="47">
        <f t="shared" si="1"/>
        <v>2.68</v>
      </c>
      <c r="I24" s="47">
        <f t="shared" si="2"/>
        <v>873.32</v>
      </c>
      <c r="J24" s="685">
        <f t="shared" si="3"/>
        <v>1700.7</v>
      </c>
      <c r="K24" s="47">
        <f t="shared" si="4"/>
        <v>2574.02</v>
      </c>
      <c r="L24" s="47">
        <f>ROUND(T5_PLAN_vs_PRFM!H22*2.69/100000,2)</f>
        <v>861.56</v>
      </c>
      <c r="M24" s="47">
        <f t="shared" si="5"/>
        <v>1700.7</v>
      </c>
      <c r="N24" s="47">
        <f t="shared" si="6"/>
        <v>2562.2600000000002</v>
      </c>
      <c r="O24" s="47">
        <f t="shared" si="7"/>
        <v>14.440000000000055</v>
      </c>
      <c r="P24" s="47">
        <f t="shared" si="8"/>
        <v>0</v>
      </c>
      <c r="Q24" s="47">
        <f t="shared" si="9"/>
        <v>14.440000000000055</v>
      </c>
    </row>
    <row r="25" spans="1:17" ht="22.15" customHeight="1">
      <c r="A25" s="48">
        <v>12</v>
      </c>
      <c r="B25" s="367" t="s">
        <v>912</v>
      </c>
      <c r="C25" s="47">
        <f>ROUND(T5_PLAN_vs_PRFM!F23*2.69/100000,2)</f>
        <v>282.42</v>
      </c>
      <c r="D25" s="47">
        <f>ROUND(T5_PLAN_vs_PRFM!J23*181*5.31/100000,2)</f>
        <v>513.53</v>
      </c>
      <c r="E25" s="47">
        <f t="shared" si="0"/>
        <v>795.95</v>
      </c>
      <c r="F25" s="47">
        <v>1.55</v>
      </c>
      <c r="G25" s="685">
        <v>0</v>
      </c>
      <c r="H25" s="47">
        <f t="shared" si="1"/>
        <v>1.55</v>
      </c>
      <c r="I25" s="47">
        <f t="shared" si="2"/>
        <v>280.87</v>
      </c>
      <c r="J25" s="685">
        <f t="shared" si="3"/>
        <v>513.53</v>
      </c>
      <c r="K25" s="47">
        <f t="shared" si="4"/>
        <v>794.4</v>
      </c>
      <c r="L25" s="47">
        <f>ROUND(T5_PLAN_vs_PRFM!H23*2.69/100000,2)</f>
        <v>260.14999999999998</v>
      </c>
      <c r="M25" s="47">
        <f t="shared" si="5"/>
        <v>513.53</v>
      </c>
      <c r="N25" s="47">
        <f t="shared" si="6"/>
        <v>773.68</v>
      </c>
      <c r="O25" s="47">
        <f t="shared" si="7"/>
        <v>22.270000000000039</v>
      </c>
      <c r="P25" s="47">
        <f t="shared" si="8"/>
        <v>0</v>
      </c>
      <c r="Q25" s="47">
        <f t="shared" si="9"/>
        <v>22.270000000000039</v>
      </c>
    </row>
    <row r="26" spans="1:17" ht="22.15" customHeight="1">
      <c r="A26" s="48">
        <v>13</v>
      </c>
      <c r="B26" s="367" t="s">
        <v>913</v>
      </c>
      <c r="C26" s="47">
        <f>ROUND(T5_PLAN_vs_PRFM!F24*2.69/100000,2)</f>
        <v>645.21</v>
      </c>
      <c r="D26" s="47">
        <f>ROUND(T5_PLAN_vs_PRFM!J24*181*5.31/100000,2)</f>
        <v>1380.95</v>
      </c>
      <c r="E26" s="47">
        <f t="shared" si="0"/>
        <v>2026.16</v>
      </c>
      <c r="F26" s="47">
        <v>2.0299999999999998</v>
      </c>
      <c r="G26" s="685">
        <v>0</v>
      </c>
      <c r="H26" s="47">
        <f t="shared" si="1"/>
        <v>2.0299999999999998</v>
      </c>
      <c r="I26" s="47">
        <f t="shared" si="2"/>
        <v>643.18000000000006</v>
      </c>
      <c r="J26" s="685">
        <f t="shared" si="3"/>
        <v>1380.95</v>
      </c>
      <c r="K26" s="47">
        <f t="shared" si="4"/>
        <v>2024.13</v>
      </c>
      <c r="L26" s="47">
        <f>ROUND(T5_PLAN_vs_PRFM!H24*2.69/100000,2)</f>
        <v>699.58</v>
      </c>
      <c r="M26" s="47">
        <f t="shared" si="5"/>
        <v>1380.95</v>
      </c>
      <c r="N26" s="47">
        <f t="shared" si="6"/>
        <v>2080.5300000000002</v>
      </c>
      <c r="O26" s="47">
        <f t="shared" si="7"/>
        <v>-54.370000000000005</v>
      </c>
      <c r="P26" s="47">
        <f t="shared" si="8"/>
        <v>0</v>
      </c>
      <c r="Q26" s="47">
        <f t="shared" si="9"/>
        <v>-54.370000000000005</v>
      </c>
    </row>
    <row r="27" spans="1:17" ht="22.15" customHeight="1">
      <c r="A27" s="48">
        <v>14</v>
      </c>
      <c r="B27" s="367" t="s">
        <v>914</v>
      </c>
      <c r="C27" s="47">
        <f>ROUND(T5_PLAN_vs_PRFM!F25*2.69/100000,2)</f>
        <v>395.99</v>
      </c>
      <c r="D27" s="47">
        <f>ROUND(T5_PLAN_vs_PRFM!J25*181*5.31/100000,2)</f>
        <v>778.52</v>
      </c>
      <c r="E27" s="47">
        <f t="shared" si="0"/>
        <v>1174.51</v>
      </c>
      <c r="F27" s="47">
        <v>2.48</v>
      </c>
      <c r="G27" s="685">
        <v>0</v>
      </c>
      <c r="H27" s="47">
        <f t="shared" si="1"/>
        <v>2.48</v>
      </c>
      <c r="I27" s="47">
        <f t="shared" si="2"/>
        <v>393.51</v>
      </c>
      <c r="J27" s="685">
        <f t="shared" si="3"/>
        <v>778.52</v>
      </c>
      <c r="K27" s="47">
        <f t="shared" si="4"/>
        <v>1172.03</v>
      </c>
      <c r="L27" s="47">
        <f>ROUND(T5_PLAN_vs_PRFM!H25*2.69/100000,2)</f>
        <v>394.39</v>
      </c>
      <c r="M27" s="47">
        <f t="shared" si="5"/>
        <v>778.52</v>
      </c>
      <c r="N27" s="47">
        <f t="shared" si="6"/>
        <v>1172.9099999999999</v>
      </c>
      <c r="O27" s="47">
        <f t="shared" si="7"/>
        <v>1.6000000000000227</v>
      </c>
      <c r="P27" s="47">
        <f t="shared" si="8"/>
        <v>0</v>
      </c>
      <c r="Q27" s="47">
        <f t="shared" si="9"/>
        <v>1.6000000000000227</v>
      </c>
    </row>
    <row r="28" spans="1:17" ht="27.6" customHeight="1">
      <c r="A28" s="896" t="s">
        <v>17</v>
      </c>
      <c r="B28" s="896"/>
      <c r="C28" s="365">
        <v>8668.1200000000008</v>
      </c>
      <c r="D28" s="365">
        <f>SUM(D14:D27)</f>
        <v>15778.290000000003</v>
      </c>
      <c r="E28" s="691">
        <f>SUM(E14:E27)</f>
        <v>24446.409999999996</v>
      </c>
      <c r="F28" s="691">
        <v>23.37</v>
      </c>
      <c r="G28" s="686">
        <v>0</v>
      </c>
      <c r="H28" s="691">
        <v>23.37</v>
      </c>
      <c r="I28" s="691">
        <f>SUM(I14:I27)</f>
        <v>8644.75</v>
      </c>
      <c r="J28" s="692">
        <v>15778.29</v>
      </c>
      <c r="K28" s="691">
        <f>SUM(K14:K27)</f>
        <v>24423.040000000001</v>
      </c>
      <c r="L28" s="691">
        <f>SUM(L14:L27)</f>
        <v>7993.14</v>
      </c>
      <c r="M28" s="691">
        <f>SUM(M14:M27)</f>
        <v>15778.290000000003</v>
      </c>
      <c r="N28" s="691">
        <f>SUM(N14:N27)</f>
        <v>23771.429999999997</v>
      </c>
      <c r="O28" s="115">
        <f>SUM(O14:O27)</f>
        <v>674.98</v>
      </c>
      <c r="P28" s="115">
        <v>0</v>
      </c>
      <c r="Q28" s="115">
        <v>674.98</v>
      </c>
    </row>
    <row r="29" spans="1:17">
      <c r="A29" s="11"/>
      <c r="B29" s="27"/>
      <c r="C29" s="27"/>
      <c r="D29" s="27"/>
      <c r="E29" s="20"/>
      <c r="F29" s="20"/>
      <c r="G29" s="20"/>
      <c r="H29" s="20"/>
      <c r="I29" s="20"/>
      <c r="J29" s="20"/>
      <c r="K29" s="20"/>
      <c r="L29" s="20"/>
      <c r="M29" s="20"/>
      <c r="N29" s="20"/>
      <c r="O29" s="20"/>
      <c r="P29" s="20"/>
      <c r="Q29" s="20"/>
    </row>
    <row r="30" spans="1:17" ht="14.25" customHeight="1">
      <c r="A30" s="926" t="s">
        <v>668</v>
      </c>
      <c r="B30" s="926"/>
      <c r="C30" s="926"/>
      <c r="D30" s="926"/>
      <c r="E30" s="926"/>
      <c r="F30" s="926"/>
      <c r="G30" s="926"/>
      <c r="H30" s="926"/>
      <c r="I30" s="926"/>
      <c r="J30" s="926"/>
      <c r="K30" s="926"/>
      <c r="L30" s="926"/>
      <c r="M30" s="926"/>
      <c r="N30" s="926"/>
      <c r="O30" s="926"/>
      <c r="P30" s="926"/>
      <c r="Q30" s="926"/>
    </row>
    <row r="31" spans="1:17" ht="15.75" customHeight="1">
      <c r="A31" s="31"/>
      <c r="B31" s="38"/>
      <c r="C31" s="38"/>
      <c r="D31" s="38"/>
      <c r="E31" s="38"/>
      <c r="F31" s="38"/>
      <c r="G31" s="38"/>
      <c r="H31" s="38"/>
      <c r="I31" s="38"/>
      <c r="J31" s="38"/>
      <c r="K31" s="38"/>
      <c r="L31" s="38"/>
      <c r="M31" s="38"/>
      <c r="N31" s="38"/>
      <c r="O31" s="38"/>
      <c r="P31" s="38"/>
      <c r="Q31" s="38"/>
    </row>
    <row r="32" spans="1:17" ht="15.75" customHeight="1">
      <c r="A32" s="14" t="s">
        <v>1054</v>
      </c>
      <c r="B32" s="14"/>
      <c r="C32" s="14"/>
      <c r="D32" s="14"/>
      <c r="E32" s="14"/>
      <c r="F32" s="14"/>
      <c r="G32" s="14"/>
      <c r="H32" s="14"/>
      <c r="I32" s="14"/>
      <c r="J32" s="14"/>
      <c r="K32" s="14"/>
      <c r="L32" s="14"/>
      <c r="M32" s="14"/>
      <c r="P32" s="753" t="s">
        <v>1056</v>
      </c>
      <c r="Q32" s="753"/>
    </row>
    <row r="33" spans="1:18" ht="12.75" customHeight="1">
      <c r="A33" s="894" t="s">
        <v>13</v>
      </c>
      <c r="B33" s="894"/>
      <c r="C33" s="894"/>
      <c r="D33" s="894"/>
      <c r="E33" s="894"/>
      <c r="F33" s="894"/>
      <c r="G33" s="894"/>
      <c r="H33" s="894"/>
      <c r="I33" s="894"/>
      <c r="J33" s="894"/>
      <c r="K33" s="894"/>
      <c r="L33" s="894"/>
      <c r="M33" s="894"/>
      <c r="N33" s="894"/>
      <c r="O33" s="894"/>
      <c r="P33" s="894"/>
      <c r="Q33" s="894"/>
    </row>
    <row r="34" spans="1:18" ht="12.75" customHeight="1">
      <c r="A34" s="894" t="s">
        <v>1030</v>
      </c>
      <c r="B34" s="894"/>
      <c r="C34" s="894"/>
      <c r="D34" s="894"/>
      <c r="E34" s="894"/>
      <c r="F34" s="894"/>
      <c r="G34" s="894"/>
      <c r="H34" s="894"/>
      <c r="I34" s="894"/>
      <c r="J34" s="894"/>
      <c r="K34" s="894"/>
      <c r="L34" s="894"/>
      <c r="M34" s="894"/>
      <c r="N34" s="894"/>
      <c r="O34" s="894"/>
      <c r="P34" s="894"/>
      <c r="Q34" s="894"/>
    </row>
    <row r="35" spans="1:18">
      <c r="A35" s="14"/>
      <c r="B35" s="14"/>
      <c r="C35" s="14"/>
      <c r="D35" s="14"/>
      <c r="E35" s="14"/>
      <c r="F35" s="14"/>
      <c r="G35" s="14"/>
      <c r="H35" s="14"/>
      <c r="I35" s="14"/>
      <c r="J35" s="14"/>
      <c r="K35" s="14"/>
      <c r="L35" s="14"/>
      <c r="M35" s="14"/>
      <c r="O35" s="786" t="s">
        <v>83</v>
      </c>
      <c r="P35" s="786"/>
      <c r="Q35" s="786"/>
      <c r="R35" s="786"/>
    </row>
  </sheetData>
  <mergeCells count="19">
    <mergeCell ref="O35:R35"/>
    <mergeCell ref="O11:Q11"/>
    <mergeCell ref="L11:N11"/>
    <mergeCell ref="A33:Q33"/>
    <mergeCell ref="P32:Q32"/>
    <mergeCell ref="C11:E11"/>
    <mergeCell ref="F11:H11"/>
    <mergeCell ref="A30:Q30"/>
    <mergeCell ref="P1:Q1"/>
    <mergeCell ref="A2:Q2"/>
    <mergeCell ref="A3:Q3"/>
    <mergeCell ref="A34:Q34"/>
    <mergeCell ref="N10:Q10"/>
    <mergeCell ref="A6:Q6"/>
    <mergeCell ref="A11:A12"/>
    <mergeCell ref="B11:B12"/>
    <mergeCell ref="I11:K11"/>
    <mergeCell ref="A9:B9"/>
    <mergeCell ref="A28:B28"/>
  </mergeCells>
  <phoneticPr fontId="0" type="noConversion"/>
  <printOptions horizontalCentered="1"/>
  <pageMargins left="0.70866141732283472" right="0.70866141732283472" top="0.23622047244094491" bottom="0" header="0.31496062992125984" footer="0.31496062992125984"/>
  <pageSetup paperSize="9" scale="73"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U35"/>
  <sheetViews>
    <sheetView topLeftCell="A16" zoomScaleSheetLayoutView="90" workbookViewId="0">
      <selection activeCell="O11" sqref="O11:Q11"/>
    </sheetView>
  </sheetViews>
  <sheetFormatPr defaultColWidth="9.140625" defaultRowHeight="12.75"/>
  <cols>
    <col min="1" max="1" width="7.42578125" style="394" customWidth="1"/>
    <col min="2" max="2" width="25.28515625" style="394" customWidth="1"/>
    <col min="3" max="4" width="8.7109375" style="394" customWidth="1"/>
    <col min="5" max="5" width="11.42578125" style="394" customWidth="1"/>
    <col min="6" max="6" width="9.7109375" style="394" customWidth="1"/>
    <col min="7" max="7" width="7.28515625" style="394" customWidth="1"/>
    <col min="8" max="8" width="8.140625" style="394" customWidth="1"/>
    <col min="9" max="9" width="10" style="394" customWidth="1"/>
    <col min="10" max="10" width="11.7109375" style="394" customWidth="1"/>
    <col min="11" max="11" width="10.5703125" style="394" customWidth="1"/>
    <col min="12" max="12" width="9.85546875" style="394" customWidth="1"/>
    <col min="13" max="13" width="9.140625" style="394" customWidth="1"/>
    <col min="14" max="14" width="9.7109375" style="394" customWidth="1"/>
    <col min="15" max="15" width="13.7109375" style="394" customWidth="1"/>
    <col min="16" max="16" width="11.85546875" style="394" customWidth="1"/>
    <col min="17" max="17" width="9.7109375" style="394" customWidth="1"/>
    <col min="18" max="16384" width="9.140625" style="394"/>
  </cols>
  <sheetData>
    <row r="1" spans="1:21" customFormat="1" ht="15">
      <c r="H1" s="32"/>
      <c r="I1" s="32"/>
      <c r="J1" s="32"/>
      <c r="K1" s="32"/>
      <c r="L1" s="32"/>
      <c r="M1" s="32"/>
      <c r="N1" s="32"/>
      <c r="O1" s="32"/>
      <c r="P1" s="883" t="s">
        <v>92</v>
      </c>
      <c r="Q1" s="883"/>
      <c r="R1" s="393"/>
      <c r="S1" s="394"/>
      <c r="T1" s="39"/>
      <c r="U1" s="39"/>
    </row>
    <row r="2" spans="1:21" customFormat="1" ht="15">
      <c r="A2" s="890" t="s">
        <v>0</v>
      </c>
      <c r="B2" s="890"/>
      <c r="C2" s="890"/>
      <c r="D2" s="890"/>
      <c r="E2" s="890"/>
      <c r="F2" s="890"/>
      <c r="G2" s="890"/>
      <c r="H2" s="890"/>
      <c r="I2" s="890"/>
      <c r="J2" s="890"/>
      <c r="K2" s="890"/>
      <c r="L2" s="890"/>
      <c r="M2" s="890"/>
      <c r="N2" s="890"/>
      <c r="O2" s="890"/>
      <c r="P2" s="890"/>
      <c r="Q2" s="890"/>
      <c r="R2" s="393"/>
      <c r="S2" s="41"/>
      <c r="T2" s="41"/>
      <c r="U2" s="41"/>
    </row>
    <row r="3" spans="1:21" customFormat="1" ht="20.25">
      <c r="A3" s="784" t="s">
        <v>747</v>
      </c>
      <c r="B3" s="784"/>
      <c r="C3" s="784"/>
      <c r="D3" s="784"/>
      <c r="E3" s="784"/>
      <c r="F3" s="784"/>
      <c r="G3" s="784"/>
      <c r="H3" s="784"/>
      <c r="I3" s="784"/>
      <c r="J3" s="784"/>
      <c r="K3" s="784"/>
      <c r="L3" s="784"/>
      <c r="M3" s="784"/>
      <c r="N3" s="784"/>
      <c r="O3" s="784"/>
      <c r="P3" s="784"/>
      <c r="Q3" s="784"/>
      <c r="R3" s="393"/>
      <c r="S3" s="40"/>
      <c r="T3" s="40"/>
      <c r="U3" s="40"/>
    </row>
    <row r="4" spans="1:21" customFormat="1" ht="10.5" customHeight="1">
      <c r="R4" s="393"/>
    </row>
    <row r="5" spans="1:21" ht="9" customHeight="1">
      <c r="A5" s="23"/>
      <c r="B5" s="23"/>
      <c r="C5" s="23"/>
      <c r="D5" s="23"/>
      <c r="E5" s="22"/>
      <c r="F5" s="22"/>
      <c r="G5" s="22"/>
      <c r="H5" s="22"/>
      <c r="I5" s="22"/>
      <c r="J5" s="22"/>
      <c r="K5" s="22"/>
      <c r="L5" s="22"/>
      <c r="M5" s="22"/>
      <c r="N5" s="23"/>
      <c r="O5" s="23"/>
      <c r="P5" s="22"/>
      <c r="Q5" s="20"/>
      <c r="R5" s="393"/>
    </row>
    <row r="6" spans="1:21" ht="18.600000000000001" customHeight="1">
      <c r="A6" s="898" t="s">
        <v>1032</v>
      </c>
      <c r="B6" s="898"/>
      <c r="C6" s="898"/>
      <c r="D6" s="898"/>
      <c r="E6" s="898"/>
      <c r="F6" s="898"/>
      <c r="G6" s="898"/>
      <c r="H6" s="898"/>
      <c r="I6" s="898"/>
      <c r="J6" s="898"/>
      <c r="K6" s="898"/>
      <c r="L6" s="898"/>
      <c r="M6" s="898"/>
      <c r="N6" s="898"/>
      <c r="O6" s="898"/>
      <c r="P6" s="898"/>
      <c r="Q6" s="898"/>
      <c r="R6" s="393"/>
    </row>
    <row r="7" spans="1:21" ht="5.45" customHeight="1">
      <c r="A7" s="631"/>
      <c r="B7" s="631"/>
      <c r="C7" s="631"/>
      <c r="D7" s="631"/>
      <c r="E7" s="631"/>
      <c r="F7" s="631"/>
      <c r="G7" s="631"/>
      <c r="H7" s="631"/>
      <c r="I7" s="631"/>
      <c r="J7" s="631"/>
      <c r="K7" s="631"/>
      <c r="L7" s="631"/>
      <c r="M7" s="631"/>
      <c r="N7" s="631"/>
      <c r="O7" s="631"/>
      <c r="P7" s="631"/>
      <c r="Q7" s="631"/>
      <c r="R7" s="393"/>
    </row>
    <row r="8" spans="1:21">
      <c r="A8" s="631"/>
      <c r="B8" s="631"/>
      <c r="C8" s="631"/>
      <c r="D8" s="631"/>
      <c r="E8" s="631"/>
      <c r="F8" s="631"/>
      <c r="G8" s="631"/>
      <c r="H8" s="631"/>
      <c r="I8" s="631"/>
      <c r="J8" s="631"/>
      <c r="K8" s="631"/>
      <c r="L8" s="631"/>
      <c r="M8" s="631"/>
      <c r="N8" s="631"/>
      <c r="O8" s="631"/>
      <c r="P8" s="631"/>
      <c r="Q8" s="631"/>
      <c r="R8" s="393"/>
    </row>
    <row r="9" spans="1:21" s="631" customFormat="1">
      <c r="A9" s="786" t="s">
        <v>900</v>
      </c>
      <c r="B9" s="786"/>
      <c r="Q9" s="633" t="s">
        <v>21</v>
      </c>
      <c r="R9" s="630"/>
    </row>
    <row r="10" spans="1:21" ht="15.75">
      <c r="A10" s="13"/>
      <c r="B10" s="631"/>
      <c r="C10" s="631"/>
      <c r="D10" s="631"/>
      <c r="E10" s="631"/>
      <c r="F10" s="631"/>
      <c r="G10" s="631"/>
      <c r="H10" s="631"/>
      <c r="I10" s="631"/>
      <c r="J10" s="631"/>
      <c r="K10" s="631"/>
      <c r="L10" s="631"/>
      <c r="M10" s="631"/>
      <c r="N10" s="879" t="s">
        <v>1025</v>
      </c>
      <c r="O10" s="879"/>
      <c r="P10" s="879"/>
      <c r="Q10" s="879"/>
      <c r="R10" s="393"/>
      <c r="S10" s="20"/>
    </row>
    <row r="11" spans="1:21" ht="40.9" customHeight="1">
      <c r="A11" s="881" t="s">
        <v>2</v>
      </c>
      <c r="B11" s="881" t="s">
        <v>3</v>
      </c>
      <c r="C11" s="765" t="s">
        <v>851</v>
      </c>
      <c r="D11" s="788"/>
      <c r="E11" s="766"/>
      <c r="F11" s="765" t="s">
        <v>825</v>
      </c>
      <c r="G11" s="788"/>
      <c r="H11" s="766"/>
      <c r="I11" s="765" t="s">
        <v>372</v>
      </c>
      <c r="J11" s="788"/>
      <c r="K11" s="766"/>
      <c r="L11" s="765" t="s">
        <v>93</v>
      </c>
      <c r="M11" s="788"/>
      <c r="N11" s="766"/>
      <c r="O11" s="923" t="s">
        <v>850</v>
      </c>
      <c r="P11" s="924"/>
      <c r="Q11" s="925"/>
      <c r="R11" s="393"/>
    </row>
    <row r="12" spans="1:21" ht="39.75" customHeight="1">
      <c r="A12" s="882"/>
      <c r="B12" s="882"/>
      <c r="C12" s="385" t="s">
        <v>112</v>
      </c>
      <c r="D12" s="385" t="s">
        <v>665</v>
      </c>
      <c r="E12" s="35" t="s">
        <v>17</v>
      </c>
      <c r="F12" s="385" t="s">
        <v>112</v>
      </c>
      <c r="G12" s="385" t="s">
        <v>666</v>
      </c>
      <c r="H12" s="35" t="s">
        <v>17</v>
      </c>
      <c r="I12" s="385" t="s">
        <v>112</v>
      </c>
      <c r="J12" s="385" t="s">
        <v>666</v>
      </c>
      <c r="K12" s="35" t="s">
        <v>17</v>
      </c>
      <c r="L12" s="385" t="s">
        <v>112</v>
      </c>
      <c r="M12" s="385" t="s">
        <v>666</v>
      </c>
      <c r="N12" s="35" t="s">
        <v>17</v>
      </c>
      <c r="O12" s="385" t="s">
        <v>231</v>
      </c>
      <c r="P12" s="385" t="s">
        <v>667</v>
      </c>
      <c r="Q12" s="385" t="s">
        <v>113</v>
      </c>
    </row>
    <row r="13" spans="1:21" s="65" customFormat="1">
      <c r="A13" s="62">
        <v>1</v>
      </c>
      <c r="B13" s="62">
        <v>2</v>
      </c>
      <c r="C13" s="62">
        <v>3</v>
      </c>
      <c r="D13" s="62">
        <v>4</v>
      </c>
      <c r="E13" s="62">
        <v>5</v>
      </c>
      <c r="F13" s="62">
        <v>6</v>
      </c>
      <c r="G13" s="62">
        <v>7</v>
      </c>
      <c r="H13" s="62">
        <v>8</v>
      </c>
      <c r="I13" s="62">
        <v>9</v>
      </c>
      <c r="J13" s="62">
        <v>10</v>
      </c>
      <c r="K13" s="62">
        <v>11</v>
      </c>
      <c r="L13" s="62">
        <v>12</v>
      </c>
      <c r="M13" s="62">
        <v>13</v>
      </c>
      <c r="N13" s="62">
        <v>14</v>
      </c>
      <c r="O13" s="62">
        <v>15</v>
      </c>
      <c r="P13" s="62">
        <v>16</v>
      </c>
      <c r="Q13" s="62">
        <v>17</v>
      </c>
    </row>
    <row r="14" spans="1:21" ht="24.6" customHeight="1">
      <c r="A14" s="48">
        <v>1</v>
      </c>
      <c r="B14" s="367" t="s">
        <v>901</v>
      </c>
      <c r="C14" s="47">
        <v>673.78</v>
      </c>
      <c r="D14" s="47">
        <v>515.95000000000005</v>
      </c>
      <c r="E14" s="47">
        <v>1189.73</v>
      </c>
      <c r="F14" s="47">
        <v>100.72</v>
      </c>
      <c r="G14" s="685">
        <v>0</v>
      </c>
      <c r="H14" s="47">
        <v>100.72</v>
      </c>
      <c r="I14" s="47">
        <v>573.05999999999995</v>
      </c>
      <c r="J14" s="685">
        <v>515.95000000000005</v>
      </c>
      <c r="K14" s="47">
        <v>1089.01</v>
      </c>
      <c r="L14" s="47">
        <v>523.75</v>
      </c>
      <c r="M14" s="47">
        <v>515.95000000000005</v>
      </c>
      <c r="N14" s="47">
        <v>1039.7</v>
      </c>
      <c r="O14" s="47">
        <v>150.02999999999997</v>
      </c>
      <c r="P14" s="47">
        <v>0</v>
      </c>
      <c r="Q14" s="47">
        <v>150.02999999999997</v>
      </c>
    </row>
    <row r="15" spans="1:21" ht="24.6" customHeight="1">
      <c r="A15" s="48">
        <v>2</v>
      </c>
      <c r="B15" s="367" t="s">
        <v>902</v>
      </c>
      <c r="C15" s="47">
        <v>640.87</v>
      </c>
      <c r="D15" s="47">
        <v>443.01</v>
      </c>
      <c r="E15" s="47">
        <v>1083.8800000000001</v>
      </c>
      <c r="F15" s="47">
        <v>94.96</v>
      </c>
      <c r="G15" s="685">
        <v>0</v>
      </c>
      <c r="H15" s="47">
        <v>94.96</v>
      </c>
      <c r="I15" s="47">
        <v>545.91</v>
      </c>
      <c r="J15" s="685">
        <v>443.01</v>
      </c>
      <c r="K15" s="47">
        <v>988.92</v>
      </c>
      <c r="L15" s="47">
        <v>449.7</v>
      </c>
      <c r="M15" s="47">
        <v>443.01</v>
      </c>
      <c r="N15" s="47">
        <v>892.71</v>
      </c>
      <c r="O15" s="47">
        <v>191.17000000000002</v>
      </c>
      <c r="P15" s="47">
        <v>0</v>
      </c>
      <c r="Q15" s="47">
        <v>191.17000000000002</v>
      </c>
    </row>
    <row r="16" spans="1:21" ht="24.6" customHeight="1">
      <c r="A16" s="48">
        <v>3</v>
      </c>
      <c r="B16" s="367" t="s">
        <v>903</v>
      </c>
      <c r="C16" s="47">
        <v>205.51</v>
      </c>
      <c r="D16" s="47">
        <v>149.21</v>
      </c>
      <c r="E16" s="47">
        <v>354.72</v>
      </c>
      <c r="F16" s="47">
        <v>35.39</v>
      </c>
      <c r="G16" s="685">
        <v>0</v>
      </c>
      <c r="H16" s="47">
        <v>35.39</v>
      </c>
      <c r="I16" s="47">
        <v>170.12</v>
      </c>
      <c r="J16" s="685">
        <v>149.21</v>
      </c>
      <c r="K16" s="47">
        <v>319.33000000000004</v>
      </c>
      <c r="L16" s="47">
        <v>151.47</v>
      </c>
      <c r="M16" s="47">
        <v>149.21</v>
      </c>
      <c r="N16" s="47">
        <v>300.68</v>
      </c>
      <c r="O16" s="47">
        <v>54.039999999999992</v>
      </c>
      <c r="P16" s="47">
        <v>0</v>
      </c>
      <c r="Q16" s="47">
        <v>54.039999999999992</v>
      </c>
    </row>
    <row r="17" spans="1:17" ht="24.6" customHeight="1">
      <c r="A17" s="48">
        <v>4</v>
      </c>
      <c r="B17" s="367" t="s">
        <v>904</v>
      </c>
      <c r="C17" s="47">
        <v>485.01</v>
      </c>
      <c r="D17" s="47">
        <v>342.87</v>
      </c>
      <c r="E17" s="47">
        <v>827.88</v>
      </c>
      <c r="F17" s="47">
        <v>59.24</v>
      </c>
      <c r="G17" s="685">
        <v>0</v>
      </c>
      <c r="H17" s="47">
        <v>59.24</v>
      </c>
      <c r="I17" s="47">
        <v>425.77</v>
      </c>
      <c r="J17" s="685">
        <v>342.87</v>
      </c>
      <c r="K17" s="47">
        <v>768.64</v>
      </c>
      <c r="L17" s="47">
        <v>348.05</v>
      </c>
      <c r="M17" s="47">
        <v>342.87</v>
      </c>
      <c r="N17" s="47">
        <v>690.92000000000007</v>
      </c>
      <c r="O17" s="47">
        <v>136.95999999999998</v>
      </c>
      <c r="P17" s="47">
        <v>0</v>
      </c>
      <c r="Q17" s="47">
        <v>136.95999999999998</v>
      </c>
    </row>
    <row r="18" spans="1:17" ht="24.6" customHeight="1">
      <c r="A18" s="48">
        <v>5</v>
      </c>
      <c r="B18" s="367" t="s">
        <v>905</v>
      </c>
      <c r="C18" s="47">
        <v>399.17</v>
      </c>
      <c r="D18" s="47">
        <v>316.82</v>
      </c>
      <c r="E18" s="47">
        <v>715.99</v>
      </c>
      <c r="F18" s="47">
        <v>99.85</v>
      </c>
      <c r="G18" s="685">
        <v>0</v>
      </c>
      <c r="H18" s="47">
        <v>99.85</v>
      </c>
      <c r="I18" s="47">
        <v>299.32000000000005</v>
      </c>
      <c r="J18" s="685">
        <v>316.82</v>
      </c>
      <c r="K18" s="47">
        <v>616.1400000000001</v>
      </c>
      <c r="L18" s="47">
        <v>321.61</v>
      </c>
      <c r="M18" s="47">
        <v>316.82</v>
      </c>
      <c r="N18" s="47">
        <v>638.43000000000006</v>
      </c>
      <c r="O18" s="47">
        <v>77.560000000000059</v>
      </c>
      <c r="P18" s="47">
        <v>0</v>
      </c>
      <c r="Q18" s="47">
        <v>77.560000000000059</v>
      </c>
    </row>
    <row r="19" spans="1:17" ht="24.6" customHeight="1">
      <c r="A19" s="48">
        <v>6</v>
      </c>
      <c r="B19" s="367" t="s">
        <v>906</v>
      </c>
      <c r="C19" s="47">
        <v>255.99</v>
      </c>
      <c r="D19" s="47">
        <v>209.61</v>
      </c>
      <c r="E19" s="47">
        <v>465.6</v>
      </c>
      <c r="F19" s="47">
        <v>41.88</v>
      </c>
      <c r="G19" s="685">
        <v>0</v>
      </c>
      <c r="H19" s="47">
        <v>41.88</v>
      </c>
      <c r="I19" s="47">
        <v>214.11</v>
      </c>
      <c r="J19" s="685">
        <v>209.61</v>
      </c>
      <c r="K19" s="47">
        <v>423.72</v>
      </c>
      <c r="L19" s="47">
        <v>212.77</v>
      </c>
      <c r="M19" s="47">
        <v>209.61</v>
      </c>
      <c r="N19" s="47">
        <v>422.38</v>
      </c>
      <c r="O19" s="47">
        <v>43.22</v>
      </c>
      <c r="P19" s="47">
        <v>0</v>
      </c>
      <c r="Q19" s="47">
        <v>43.22</v>
      </c>
    </row>
    <row r="20" spans="1:17" ht="24.6" customHeight="1">
      <c r="A20" s="48">
        <v>7</v>
      </c>
      <c r="B20" s="367" t="s">
        <v>907</v>
      </c>
      <c r="C20" s="47">
        <v>576.49</v>
      </c>
      <c r="D20" s="47">
        <v>478.25</v>
      </c>
      <c r="E20" s="47">
        <v>1054.74</v>
      </c>
      <c r="F20" s="47">
        <v>164.55</v>
      </c>
      <c r="G20" s="685">
        <v>0</v>
      </c>
      <c r="H20" s="47">
        <v>164.55</v>
      </c>
      <c r="I20" s="47">
        <v>411.94</v>
      </c>
      <c r="J20" s="685">
        <v>478.25</v>
      </c>
      <c r="K20" s="47">
        <v>890.19</v>
      </c>
      <c r="L20" s="47">
        <v>485.48</v>
      </c>
      <c r="M20" s="47">
        <v>478.25</v>
      </c>
      <c r="N20" s="47">
        <v>963.73</v>
      </c>
      <c r="O20" s="47">
        <v>91.009999999999991</v>
      </c>
      <c r="P20" s="47">
        <v>0</v>
      </c>
      <c r="Q20" s="47">
        <v>91.009999999999991</v>
      </c>
    </row>
    <row r="21" spans="1:17" ht="24.6" customHeight="1">
      <c r="A21" s="48">
        <v>8</v>
      </c>
      <c r="B21" s="367" t="s">
        <v>908</v>
      </c>
      <c r="C21" s="47">
        <v>672.34</v>
      </c>
      <c r="D21" s="47">
        <v>529.67999999999995</v>
      </c>
      <c r="E21" s="47">
        <v>1202.02</v>
      </c>
      <c r="F21" s="47">
        <v>170.17</v>
      </c>
      <c r="G21" s="685">
        <v>0</v>
      </c>
      <c r="H21" s="47">
        <v>170.17</v>
      </c>
      <c r="I21" s="47">
        <v>502.17000000000007</v>
      </c>
      <c r="J21" s="685">
        <v>529.67999999999995</v>
      </c>
      <c r="K21" s="47">
        <v>1031.8499999999999</v>
      </c>
      <c r="L21" s="47">
        <v>537.67999999999995</v>
      </c>
      <c r="M21" s="47">
        <v>529.67999999999995</v>
      </c>
      <c r="N21" s="47">
        <v>1067.3599999999999</v>
      </c>
      <c r="O21" s="47">
        <v>134.66000000000008</v>
      </c>
      <c r="P21" s="47">
        <v>0</v>
      </c>
      <c r="Q21" s="47">
        <v>134.66000000000008</v>
      </c>
    </row>
    <row r="22" spans="1:17" ht="24.6" customHeight="1">
      <c r="A22" s="48">
        <v>9</v>
      </c>
      <c r="B22" s="367" t="s">
        <v>909</v>
      </c>
      <c r="C22" s="47">
        <v>815.59</v>
      </c>
      <c r="D22" s="47">
        <v>669.99</v>
      </c>
      <c r="E22" s="47">
        <v>1485.58</v>
      </c>
      <c r="F22" s="47">
        <v>129.76</v>
      </c>
      <c r="G22" s="685">
        <v>0</v>
      </c>
      <c r="H22" s="47">
        <v>129.76</v>
      </c>
      <c r="I22" s="47">
        <v>685.83</v>
      </c>
      <c r="J22" s="685">
        <v>669.99</v>
      </c>
      <c r="K22" s="47">
        <v>1355.8200000000002</v>
      </c>
      <c r="L22" s="47">
        <v>680.11</v>
      </c>
      <c r="M22" s="47">
        <v>669.99</v>
      </c>
      <c r="N22" s="47">
        <v>1350.1</v>
      </c>
      <c r="O22" s="47">
        <v>135.48000000000002</v>
      </c>
      <c r="P22" s="47">
        <v>0</v>
      </c>
      <c r="Q22" s="47">
        <v>135.48000000000002</v>
      </c>
    </row>
    <row r="23" spans="1:17" ht="24.6" customHeight="1">
      <c r="A23" s="48">
        <v>10</v>
      </c>
      <c r="B23" s="367" t="s">
        <v>910</v>
      </c>
      <c r="C23" s="47">
        <v>1713.84</v>
      </c>
      <c r="D23" s="47">
        <v>1415.04</v>
      </c>
      <c r="E23" s="47">
        <v>3128.88</v>
      </c>
      <c r="F23" s="47">
        <v>201.34</v>
      </c>
      <c r="G23" s="685">
        <v>0</v>
      </c>
      <c r="H23" s="47">
        <v>201.34</v>
      </c>
      <c r="I23" s="47">
        <v>1512.5</v>
      </c>
      <c r="J23" s="685">
        <v>1415.04</v>
      </c>
      <c r="K23" s="47">
        <v>2927.54</v>
      </c>
      <c r="L23" s="47">
        <v>1436.43</v>
      </c>
      <c r="M23" s="47">
        <v>1415.04</v>
      </c>
      <c r="N23" s="47">
        <v>2851.4700000000003</v>
      </c>
      <c r="O23" s="47">
        <v>277.40999999999985</v>
      </c>
      <c r="P23" s="47">
        <v>0</v>
      </c>
      <c r="Q23" s="47">
        <v>277.40999999999985</v>
      </c>
    </row>
    <row r="24" spans="1:17" ht="24.6" customHeight="1">
      <c r="A24" s="48">
        <v>11</v>
      </c>
      <c r="B24" s="367" t="s">
        <v>911</v>
      </c>
      <c r="C24" s="47">
        <v>936.21</v>
      </c>
      <c r="D24" s="47">
        <v>823.9</v>
      </c>
      <c r="E24" s="47">
        <v>1760.1100000000001</v>
      </c>
      <c r="F24" s="47">
        <v>187.81</v>
      </c>
      <c r="G24" s="685">
        <v>0</v>
      </c>
      <c r="H24" s="47">
        <v>187.81</v>
      </c>
      <c r="I24" s="47">
        <v>748.40000000000009</v>
      </c>
      <c r="J24" s="685">
        <v>823.9</v>
      </c>
      <c r="K24" s="47">
        <v>1572.3000000000002</v>
      </c>
      <c r="L24" s="47">
        <v>836.35</v>
      </c>
      <c r="M24" s="47">
        <v>823.9</v>
      </c>
      <c r="N24" s="47">
        <v>1660.25</v>
      </c>
      <c r="O24" s="47">
        <v>99.860000000000014</v>
      </c>
      <c r="P24" s="47">
        <v>0</v>
      </c>
      <c r="Q24" s="47">
        <v>99.860000000000014</v>
      </c>
    </row>
    <row r="25" spans="1:17" ht="24.6" customHeight="1">
      <c r="A25" s="48">
        <v>12</v>
      </c>
      <c r="B25" s="367" t="s">
        <v>912</v>
      </c>
      <c r="C25" s="47">
        <v>288.95</v>
      </c>
      <c r="D25" s="47">
        <v>229.85</v>
      </c>
      <c r="E25" s="47">
        <v>518.79999999999995</v>
      </c>
      <c r="F25" s="47">
        <v>34.08</v>
      </c>
      <c r="G25" s="685">
        <v>0</v>
      </c>
      <c r="H25" s="47">
        <v>34.08</v>
      </c>
      <c r="I25" s="47">
        <v>254.87</v>
      </c>
      <c r="J25" s="685">
        <v>229.85</v>
      </c>
      <c r="K25" s="47">
        <v>484.72</v>
      </c>
      <c r="L25" s="47">
        <v>233.32</v>
      </c>
      <c r="M25" s="47">
        <v>229.85</v>
      </c>
      <c r="N25" s="47">
        <v>463.16999999999996</v>
      </c>
      <c r="O25" s="47">
        <v>55.629999999999995</v>
      </c>
      <c r="P25" s="47">
        <v>0</v>
      </c>
      <c r="Q25" s="47">
        <v>55.629999999999995</v>
      </c>
    </row>
    <row r="26" spans="1:17" ht="24.6" customHeight="1">
      <c r="A26" s="48">
        <v>13</v>
      </c>
      <c r="B26" s="367" t="s">
        <v>913</v>
      </c>
      <c r="C26" s="47">
        <v>702</v>
      </c>
      <c r="D26" s="47">
        <v>634.96</v>
      </c>
      <c r="E26" s="47">
        <v>1336.96</v>
      </c>
      <c r="F26" s="47">
        <v>125.58</v>
      </c>
      <c r="G26" s="685">
        <v>0</v>
      </c>
      <c r="H26" s="47">
        <v>125.58</v>
      </c>
      <c r="I26" s="47">
        <v>576.41999999999996</v>
      </c>
      <c r="J26" s="685">
        <v>634.96</v>
      </c>
      <c r="K26" s="47">
        <v>1211.3800000000001</v>
      </c>
      <c r="L26" s="47">
        <v>644.57000000000005</v>
      </c>
      <c r="M26" s="47">
        <v>634.96</v>
      </c>
      <c r="N26" s="47">
        <v>1279.5300000000002</v>
      </c>
      <c r="O26" s="47">
        <v>57.42999999999995</v>
      </c>
      <c r="P26" s="47">
        <v>0</v>
      </c>
      <c r="Q26" s="47">
        <v>57.42999999999995</v>
      </c>
    </row>
    <row r="27" spans="1:17" ht="24.6" customHeight="1">
      <c r="A27" s="48">
        <v>14</v>
      </c>
      <c r="B27" s="367" t="s">
        <v>914</v>
      </c>
      <c r="C27" s="47">
        <v>402.55</v>
      </c>
      <c r="D27" s="47">
        <v>325.14</v>
      </c>
      <c r="E27" s="47">
        <v>727.69</v>
      </c>
      <c r="F27" s="47">
        <v>62.23</v>
      </c>
      <c r="G27" s="685">
        <v>0</v>
      </c>
      <c r="H27" s="47">
        <v>62.23</v>
      </c>
      <c r="I27" s="47">
        <v>340.32</v>
      </c>
      <c r="J27" s="685">
        <v>325.14</v>
      </c>
      <c r="K27" s="47">
        <v>665.46</v>
      </c>
      <c r="L27" s="47">
        <v>330.05</v>
      </c>
      <c r="M27" s="47">
        <v>325.14</v>
      </c>
      <c r="N27" s="47">
        <v>655.19000000000005</v>
      </c>
      <c r="O27" s="47">
        <v>72.5</v>
      </c>
      <c r="P27" s="47">
        <v>0</v>
      </c>
      <c r="Q27" s="47">
        <v>72.5</v>
      </c>
    </row>
    <row r="28" spans="1:17" ht="27.6" customHeight="1">
      <c r="A28" s="892" t="s">
        <v>17</v>
      </c>
      <c r="B28" s="893"/>
      <c r="C28" s="365">
        <v>8768.2999999999993</v>
      </c>
      <c r="D28" s="365">
        <v>7084.28</v>
      </c>
      <c r="E28" s="691">
        <v>15852.58</v>
      </c>
      <c r="F28" s="691">
        <v>1507.56</v>
      </c>
      <c r="G28" s="686">
        <v>0</v>
      </c>
      <c r="H28" s="691">
        <v>1507.56</v>
      </c>
      <c r="I28" s="691">
        <v>7260.7399999999989</v>
      </c>
      <c r="J28" s="692">
        <v>7084.28</v>
      </c>
      <c r="K28" s="691">
        <v>14345.019999999997</v>
      </c>
      <c r="L28" s="691">
        <v>7191.34</v>
      </c>
      <c r="M28" s="691">
        <v>7084.28</v>
      </c>
      <c r="N28" s="691">
        <v>14275.62</v>
      </c>
      <c r="O28" s="115">
        <v>1576.96</v>
      </c>
      <c r="P28" s="115">
        <v>0</v>
      </c>
      <c r="Q28" s="115">
        <v>1576.96</v>
      </c>
    </row>
    <row r="29" spans="1:17">
      <c r="A29" s="11"/>
      <c r="B29" s="27"/>
      <c r="C29" s="27"/>
      <c r="D29" s="27"/>
      <c r="E29" s="20"/>
      <c r="F29" s="20"/>
      <c r="G29" s="20"/>
      <c r="H29" s="20"/>
      <c r="I29" s="20"/>
      <c r="J29" s="20"/>
      <c r="K29" s="20"/>
      <c r="L29" s="20"/>
      <c r="M29" s="20"/>
      <c r="N29" s="20"/>
      <c r="O29" s="20"/>
      <c r="P29" s="20"/>
      <c r="Q29" s="20"/>
    </row>
    <row r="30" spans="1:17" ht="14.25" customHeight="1">
      <c r="A30" s="395" t="s">
        <v>669</v>
      </c>
      <c r="B30" s="395"/>
      <c r="C30" s="395"/>
      <c r="D30" s="395"/>
      <c r="E30" s="395"/>
      <c r="F30" s="395"/>
      <c r="G30" s="395"/>
      <c r="H30" s="395"/>
      <c r="I30" s="395"/>
      <c r="J30" s="395"/>
      <c r="K30" s="395"/>
      <c r="L30" s="395"/>
      <c r="M30" s="395"/>
      <c r="N30" s="395"/>
      <c r="O30" s="395"/>
      <c r="P30" s="395"/>
      <c r="Q30" s="395"/>
    </row>
    <row r="31" spans="1:17" s="631" customFormat="1" ht="15.75" customHeight="1">
      <c r="A31" s="31"/>
      <c r="B31" s="38"/>
      <c r="C31" s="38"/>
      <c r="D31" s="38"/>
      <c r="E31" s="38"/>
      <c r="F31" s="38"/>
      <c r="G31" s="38"/>
      <c r="H31" s="38"/>
      <c r="I31" s="38"/>
      <c r="J31" s="38"/>
      <c r="K31" s="38"/>
      <c r="L31" s="38"/>
      <c r="M31" s="38"/>
      <c r="N31" s="38"/>
      <c r="O31" s="38"/>
      <c r="P31" s="38"/>
      <c r="Q31" s="38"/>
    </row>
    <row r="32" spans="1:17" s="631" customFormat="1" ht="15.75" customHeight="1">
      <c r="A32" s="14" t="s">
        <v>1054</v>
      </c>
      <c r="B32" s="14"/>
      <c r="C32" s="14"/>
      <c r="D32" s="14"/>
      <c r="E32" s="14"/>
      <c r="F32" s="14"/>
      <c r="G32" s="14"/>
      <c r="H32" s="14"/>
      <c r="I32" s="14"/>
      <c r="J32" s="14"/>
      <c r="K32" s="14"/>
      <c r="L32" s="14"/>
      <c r="M32" s="14"/>
      <c r="O32" s="753" t="s">
        <v>1056</v>
      </c>
      <c r="P32" s="753"/>
      <c r="Q32" s="753"/>
    </row>
    <row r="33" spans="1:18" s="631" customFormat="1" ht="12.75" customHeight="1">
      <c r="A33" s="894" t="s">
        <v>13</v>
      </c>
      <c r="B33" s="894"/>
      <c r="C33" s="894"/>
      <c r="D33" s="894"/>
      <c r="E33" s="894"/>
      <c r="F33" s="894"/>
      <c r="G33" s="894"/>
      <c r="H33" s="894"/>
      <c r="I33" s="894"/>
      <c r="J33" s="894"/>
      <c r="K33" s="894"/>
      <c r="L33" s="894"/>
      <c r="M33" s="894"/>
      <c r="N33" s="894"/>
      <c r="O33" s="894"/>
      <c r="P33" s="894"/>
      <c r="Q33" s="894"/>
    </row>
    <row r="34" spans="1:18" s="631" customFormat="1" ht="12.75" customHeight="1">
      <c r="A34" s="894" t="s">
        <v>1030</v>
      </c>
      <c r="B34" s="894"/>
      <c r="C34" s="894"/>
      <c r="D34" s="894"/>
      <c r="E34" s="894"/>
      <c r="F34" s="894"/>
      <c r="G34" s="894"/>
      <c r="H34" s="894"/>
      <c r="I34" s="894"/>
      <c r="J34" s="894"/>
      <c r="K34" s="894"/>
      <c r="L34" s="894"/>
      <c r="M34" s="894"/>
      <c r="N34" s="894"/>
      <c r="O34" s="894"/>
      <c r="P34" s="894"/>
      <c r="Q34" s="894"/>
    </row>
    <row r="35" spans="1:18" s="631" customFormat="1">
      <c r="A35" s="14"/>
      <c r="B35" s="14"/>
      <c r="C35" s="14"/>
      <c r="D35" s="14"/>
      <c r="E35" s="14"/>
      <c r="F35" s="14"/>
      <c r="G35" s="14"/>
      <c r="H35" s="14"/>
      <c r="I35" s="14"/>
      <c r="J35" s="14"/>
      <c r="K35" s="14"/>
      <c r="L35" s="14"/>
      <c r="M35" s="14"/>
      <c r="O35" s="786" t="s">
        <v>83</v>
      </c>
      <c r="P35" s="786"/>
      <c r="Q35" s="786"/>
      <c r="R35" s="786"/>
    </row>
  </sheetData>
  <mergeCells count="18">
    <mergeCell ref="A33:Q33"/>
    <mergeCell ref="A34:Q34"/>
    <mergeCell ref="O35:R35"/>
    <mergeCell ref="P1:Q1"/>
    <mergeCell ref="A2:Q2"/>
    <mergeCell ref="A3:Q3"/>
    <mergeCell ref="A6:Q6"/>
    <mergeCell ref="A9:B9"/>
    <mergeCell ref="N10:Q10"/>
    <mergeCell ref="A28:B28"/>
    <mergeCell ref="O32:Q32"/>
    <mergeCell ref="A11:A12"/>
    <mergeCell ref="B11:B12"/>
    <mergeCell ref="C11:E11"/>
    <mergeCell ref="F11:H11"/>
    <mergeCell ref="I11:K11"/>
    <mergeCell ref="L11:N11"/>
    <mergeCell ref="O11:Q11"/>
  </mergeCells>
  <phoneticPr fontId="0" type="noConversion"/>
  <printOptions horizontalCentered="1"/>
  <pageMargins left="0.70866141732283472" right="0.70866141732283472" top="0.23622047244094491" bottom="0" header="0.31496062992125984" footer="0.31496062992125984"/>
  <pageSetup paperSize="9" scale="73"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V51"/>
  <sheetViews>
    <sheetView topLeftCell="B13" zoomScale="80" zoomScaleNormal="80" zoomScaleSheetLayoutView="77" workbookViewId="0">
      <selection activeCell="I36" sqref="I36"/>
    </sheetView>
  </sheetViews>
  <sheetFormatPr defaultRowHeight="12.75"/>
  <cols>
    <col min="2" max="2" width="29.42578125" customWidth="1"/>
    <col min="3" max="3" width="13.7109375" customWidth="1"/>
    <col min="4" max="4" width="11.28515625" customWidth="1"/>
    <col min="5" max="5" width="12.42578125" customWidth="1"/>
    <col min="6" max="6" width="12" customWidth="1"/>
    <col min="7" max="7" width="13.140625" customWidth="1"/>
    <col min="8" max="8" width="10.42578125" customWidth="1"/>
    <col min="10" max="10" width="9.42578125" customWidth="1"/>
    <col min="11" max="11" width="9.85546875" customWidth="1"/>
    <col min="12" max="12" width="11.42578125" customWidth="1"/>
    <col min="13" max="13" width="11.5703125" customWidth="1"/>
    <col min="14" max="14" width="13.42578125" customWidth="1"/>
    <col min="15" max="16" width="10.140625" customWidth="1"/>
    <col min="17" max="17" width="9.7109375" customWidth="1"/>
    <col min="18" max="18" width="10.7109375" customWidth="1"/>
    <col min="19" max="19" width="10.140625" customWidth="1"/>
    <col min="20" max="20" width="10.42578125" customWidth="1"/>
    <col min="21" max="21" width="11.140625" customWidth="1"/>
    <col min="22" max="22" width="11.85546875" customWidth="1"/>
  </cols>
  <sheetData>
    <row r="1" spans="1:22" ht="15">
      <c r="Q1" s="934" t="s">
        <v>64</v>
      </c>
      <c r="R1" s="934"/>
      <c r="S1" s="934"/>
      <c r="T1" s="934"/>
      <c r="U1" s="934"/>
      <c r="V1" s="934"/>
    </row>
    <row r="3" spans="1:22" ht="18">
      <c r="A3" s="935" t="s">
        <v>0</v>
      </c>
      <c r="B3" s="935"/>
      <c r="C3" s="935"/>
      <c r="D3" s="935"/>
      <c r="E3" s="935"/>
      <c r="F3" s="935"/>
      <c r="G3" s="935"/>
      <c r="H3" s="935"/>
      <c r="I3" s="935"/>
      <c r="J3" s="935"/>
      <c r="K3" s="935"/>
      <c r="L3" s="935"/>
      <c r="M3" s="935"/>
      <c r="N3" s="935"/>
      <c r="O3" s="935"/>
      <c r="P3" s="935"/>
      <c r="Q3" s="935"/>
    </row>
    <row r="4" spans="1:22" ht="20.25">
      <c r="A4" s="841" t="s">
        <v>747</v>
      </c>
      <c r="B4" s="841"/>
      <c r="C4" s="841"/>
      <c r="D4" s="841"/>
      <c r="E4" s="841"/>
      <c r="F4" s="841"/>
      <c r="G4" s="841"/>
      <c r="H4" s="841"/>
      <c r="I4" s="841"/>
      <c r="J4" s="841"/>
      <c r="K4" s="841"/>
      <c r="L4" s="841"/>
      <c r="M4" s="841"/>
      <c r="N4" s="841"/>
      <c r="O4" s="841"/>
      <c r="P4" s="841"/>
      <c r="Q4" s="40"/>
    </row>
    <row r="5" spans="1:22" ht="15.75">
      <c r="A5" s="930" t="s">
        <v>1033</v>
      </c>
      <c r="B5" s="930"/>
      <c r="C5" s="930"/>
      <c r="D5" s="930"/>
      <c r="E5" s="930"/>
      <c r="F5" s="930"/>
      <c r="G5" s="930"/>
      <c r="H5" s="930"/>
      <c r="I5" s="930"/>
      <c r="J5" s="930"/>
      <c r="K5" s="930"/>
      <c r="L5" s="930"/>
      <c r="M5" s="930"/>
      <c r="N5" s="930"/>
      <c r="O5" s="930"/>
      <c r="P5" s="930"/>
      <c r="Q5" s="930"/>
    </row>
    <row r="6" spans="1:22" ht="21" customHeight="1">
      <c r="A6" s="931" t="s">
        <v>814</v>
      </c>
      <c r="B6" s="931"/>
      <c r="C6" s="931"/>
      <c r="D6" s="931"/>
      <c r="E6" s="931"/>
      <c r="F6" s="931"/>
      <c r="G6" s="931"/>
      <c r="H6" s="931"/>
      <c r="I6" s="931"/>
      <c r="J6" s="931"/>
      <c r="K6" s="931"/>
      <c r="L6" s="931"/>
      <c r="M6" s="931"/>
      <c r="N6" s="931"/>
      <c r="O6" s="931"/>
      <c r="P6" s="931"/>
      <c r="Q6" s="931"/>
      <c r="R6" s="931"/>
      <c r="S6" s="931"/>
    </row>
    <row r="7" spans="1:22" ht="15.75">
      <c r="A7" s="43"/>
      <c r="B7" s="36"/>
      <c r="C7" s="36"/>
      <c r="D7" s="36"/>
      <c r="E7" s="36"/>
      <c r="F7" s="36"/>
      <c r="G7" s="36"/>
      <c r="H7" s="36"/>
      <c r="I7" s="36"/>
      <c r="J7" s="36"/>
      <c r="K7" s="36"/>
      <c r="L7" s="36"/>
      <c r="M7" s="36"/>
      <c r="N7" s="36"/>
      <c r="O7" s="36"/>
      <c r="Q7" s="32"/>
      <c r="R7" s="32"/>
      <c r="S7" s="32"/>
      <c r="U7" s="940" t="s">
        <v>222</v>
      </c>
      <c r="V7" s="940"/>
    </row>
    <row r="8" spans="1:22" ht="18.600000000000001" customHeight="1">
      <c r="P8" s="936" t="s">
        <v>1025</v>
      </c>
      <c r="Q8" s="936"/>
      <c r="R8" s="936"/>
      <c r="S8" s="936"/>
      <c r="T8" s="936"/>
      <c r="U8" s="936"/>
      <c r="V8" s="936"/>
    </row>
    <row r="9" spans="1:22" ht="28.5" customHeight="1">
      <c r="A9" s="932" t="s">
        <v>22</v>
      </c>
      <c r="B9" s="881" t="s">
        <v>202</v>
      </c>
      <c r="C9" s="881" t="s">
        <v>371</v>
      </c>
      <c r="D9" s="881" t="s">
        <v>474</v>
      </c>
      <c r="E9" s="787" t="s">
        <v>853</v>
      </c>
      <c r="F9" s="787"/>
      <c r="G9" s="787"/>
      <c r="H9" s="765" t="s">
        <v>825</v>
      </c>
      <c r="I9" s="788"/>
      <c r="J9" s="766"/>
      <c r="K9" s="920" t="s">
        <v>373</v>
      </c>
      <c r="L9" s="921"/>
      <c r="M9" s="922"/>
      <c r="N9" s="937" t="s">
        <v>155</v>
      </c>
      <c r="O9" s="938"/>
      <c r="P9" s="939"/>
      <c r="Q9" s="780" t="s">
        <v>854</v>
      </c>
      <c r="R9" s="780"/>
      <c r="S9" s="780"/>
      <c r="T9" s="881" t="s">
        <v>244</v>
      </c>
      <c r="U9" s="881" t="s">
        <v>425</v>
      </c>
      <c r="V9" s="881" t="s">
        <v>374</v>
      </c>
    </row>
    <row r="10" spans="1:22" ht="65.25" customHeight="1">
      <c r="A10" s="933"/>
      <c r="B10" s="882"/>
      <c r="C10" s="882"/>
      <c r="D10" s="882"/>
      <c r="E10" s="5" t="s">
        <v>177</v>
      </c>
      <c r="F10" s="5" t="s">
        <v>203</v>
      </c>
      <c r="G10" s="5" t="s">
        <v>17</v>
      </c>
      <c r="H10" s="5" t="s">
        <v>177</v>
      </c>
      <c r="I10" s="5" t="s">
        <v>203</v>
      </c>
      <c r="J10" s="5" t="s">
        <v>17</v>
      </c>
      <c r="K10" s="5" t="s">
        <v>177</v>
      </c>
      <c r="L10" s="5" t="s">
        <v>203</v>
      </c>
      <c r="M10" s="5" t="s">
        <v>17</v>
      </c>
      <c r="N10" s="5" t="s">
        <v>177</v>
      </c>
      <c r="O10" s="5" t="s">
        <v>203</v>
      </c>
      <c r="P10" s="5" t="s">
        <v>17</v>
      </c>
      <c r="Q10" s="5" t="s">
        <v>232</v>
      </c>
      <c r="R10" s="5" t="s">
        <v>214</v>
      </c>
      <c r="S10" s="5" t="s">
        <v>215</v>
      </c>
      <c r="T10" s="882"/>
      <c r="U10" s="882"/>
      <c r="V10" s="882"/>
    </row>
    <row r="11" spans="1:22">
      <c r="A11" s="148">
        <v>1</v>
      </c>
      <c r="B11" s="99">
        <v>2</v>
      </c>
      <c r="C11" s="8">
        <v>3</v>
      </c>
      <c r="D11" s="99">
        <v>4</v>
      </c>
      <c r="E11" s="99">
        <v>5</v>
      </c>
      <c r="F11" s="8">
        <v>6</v>
      </c>
      <c r="G11" s="99">
        <v>7</v>
      </c>
      <c r="H11" s="99">
        <v>8</v>
      </c>
      <c r="I11" s="8">
        <v>9</v>
      </c>
      <c r="J11" s="99">
        <v>10</v>
      </c>
      <c r="K11" s="99">
        <v>11</v>
      </c>
      <c r="L11" s="8">
        <v>12</v>
      </c>
      <c r="M11" s="99">
        <v>13</v>
      </c>
      <c r="N11" s="99">
        <v>14</v>
      </c>
      <c r="O11" s="8">
        <v>15</v>
      </c>
      <c r="P11" s="99">
        <v>16</v>
      </c>
      <c r="Q11" s="99">
        <v>17</v>
      </c>
      <c r="R11" s="8">
        <v>18</v>
      </c>
      <c r="S11" s="99">
        <v>19</v>
      </c>
      <c r="T11" s="99">
        <v>20</v>
      </c>
      <c r="U11" s="8">
        <v>21</v>
      </c>
      <c r="V11" s="99">
        <v>22</v>
      </c>
    </row>
    <row r="12" spans="1:22" ht="27.6" customHeight="1">
      <c r="A12" s="415">
        <v>1</v>
      </c>
      <c r="B12" s="416" t="s">
        <v>901</v>
      </c>
      <c r="C12" s="417">
        <v>673</v>
      </c>
      <c r="D12" s="359">
        <v>491</v>
      </c>
      <c r="E12" s="418">
        <f>ROUND(C12*600*10/100000,2)</f>
        <v>40.380000000000003</v>
      </c>
      <c r="F12" s="418">
        <v>438.41</v>
      </c>
      <c r="G12" s="418">
        <f>SUM(E12:F12)</f>
        <v>478.79</v>
      </c>
      <c r="H12" s="418">
        <v>8.16</v>
      </c>
      <c r="I12" s="418">
        <v>0</v>
      </c>
      <c r="J12" s="418">
        <f>SUM(H12:I12)</f>
        <v>8.16</v>
      </c>
      <c r="K12" s="418">
        <f>E12-H12</f>
        <v>32.22</v>
      </c>
      <c r="L12" s="418">
        <f>F12</f>
        <v>438.41</v>
      </c>
      <c r="M12" s="418">
        <f>SUM(K12:L12)</f>
        <v>470.63</v>
      </c>
      <c r="N12" s="418">
        <f>ROUND(D12*600*10/100000,2)</f>
        <v>29.46</v>
      </c>
      <c r="O12" s="418">
        <f>F12</f>
        <v>438.41</v>
      </c>
      <c r="P12" s="418">
        <f>SUM(N12:O12)</f>
        <v>467.87</v>
      </c>
      <c r="Q12" s="418">
        <f>H12+K12-N12</f>
        <v>10.919999999999995</v>
      </c>
      <c r="R12" s="418">
        <f>I12+L12-O12</f>
        <v>0</v>
      </c>
      <c r="S12" s="418">
        <f>Q12+R12</f>
        <v>10.919999999999995</v>
      </c>
      <c r="T12" s="417" t="s">
        <v>917</v>
      </c>
      <c r="U12" s="359">
        <v>491</v>
      </c>
      <c r="V12" s="359">
        <v>491</v>
      </c>
    </row>
    <row r="13" spans="1:22" ht="27.6" customHeight="1">
      <c r="A13" s="415">
        <v>2</v>
      </c>
      <c r="B13" s="416" t="s">
        <v>902</v>
      </c>
      <c r="C13" s="417">
        <v>603</v>
      </c>
      <c r="D13" s="359">
        <v>442</v>
      </c>
      <c r="E13" s="418">
        <f t="shared" ref="E13:E25" si="0">ROUND(C13*600*10/100000,2)</f>
        <v>36.18</v>
      </c>
      <c r="F13" s="418">
        <v>407.84</v>
      </c>
      <c r="G13" s="418">
        <f t="shared" ref="G13:G25" si="1">SUM(E13:F13)</f>
        <v>444.02</v>
      </c>
      <c r="H13" s="418">
        <v>6.66</v>
      </c>
      <c r="I13" s="418">
        <v>0</v>
      </c>
      <c r="J13" s="418">
        <f t="shared" ref="J13:J25" si="2">SUM(H13:I13)</f>
        <v>6.66</v>
      </c>
      <c r="K13" s="418">
        <f t="shared" ref="K13:K25" si="3">E13-H13</f>
        <v>29.52</v>
      </c>
      <c r="L13" s="418">
        <f t="shared" ref="L13:L25" si="4">F13</f>
        <v>407.84</v>
      </c>
      <c r="M13" s="418">
        <f t="shared" ref="M13:M25" si="5">SUM(K13:L13)</f>
        <v>437.35999999999996</v>
      </c>
      <c r="N13" s="418">
        <f t="shared" ref="N13:N25" si="6">ROUND(D13*600*10/100000,2)</f>
        <v>26.52</v>
      </c>
      <c r="O13" s="418">
        <f t="shared" ref="O13:O25" si="7">F13</f>
        <v>407.84</v>
      </c>
      <c r="P13" s="418">
        <f t="shared" ref="P13:P25" si="8">SUM(N13:O13)</f>
        <v>434.35999999999996</v>
      </c>
      <c r="Q13" s="418">
        <f t="shared" ref="Q13:R25" si="9">H13+K13-N13</f>
        <v>9.66</v>
      </c>
      <c r="R13" s="418">
        <f t="shared" si="9"/>
        <v>0</v>
      </c>
      <c r="S13" s="418">
        <f t="shared" ref="S13:S25" si="10">Q13+R13</f>
        <v>9.66</v>
      </c>
      <c r="T13" s="417" t="s">
        <v>917</v>
      </c>
      <c r="U13" s="359">
        <v>442</v>
      </c>
      <c r="V13" s="359">
        <v>442</v>
      </c>
    </row>
    <row r="14" spans="1:22" ht="27.6" customHeight="1">
      <c r="A14" s="415">
        <v>3</v>
      </c>
      <c r="B14" s="416" t="s">
        <v>903</v>
      </c>
      <c r="C14" s="417">
        <v>495</v>
      </c>
      <c r="D14" s="359">
        <v>358</v>
      </c>
      <c r="E14" s="418">
        <f t="shared" si="0"/>
        <v>29.7</v>
      </c>
      <c r="F14" s="418">
        <v>349.74</v>
      </c>
      <c r="G14" s="418">
        <f t="shared" si="1"/>
        <v>379.44</v>
      </c>
      <c r="H14" s="418">
        <v>4.38</v>
      </c>
      <c r="I14" s="418">
        <v>0</v>
      </c>
      <c r="J14" s="418">
        <f t="shared" si="2"/>
        <v>4.38</v>
      </c>
      <c r="K14" s="418">
        <f t="shared" si="3"/>
        <v>25.32</v>
      </c>
      <c r="L14" s="418">
        <f t="shared" si="4"/>
        <v>349.74</v>
      </c>
      <c r="M14" s="418">
        <f t="shared" si="5"/>
        <v>375.06</v>
      </c>
      <c r="N14" s="418">
        <f t="shared" si="6"/>
        <v>21.48</v>
      </c>
      <c r="O14" s="418">
        <f t="shared" si="7"/>
        <v>349.74</v>
      </c>
      <c r="P14" s="418">
        <f t="shared" si="8"/>
        <v>371.22</v>
      </c>
      <c r="Q14" s="418">
        <f t="shared" si="9"/>
        <v>8.2199999999999989</v>
      </c>
      <c r="R14" s="418">
        <f t="shared" si="9"/>
        <v>0</v>
      </c>
      <c r="S14" s="418">
        <f t="shared" si="10"/>
        <v>8.2199999999999989</v>
      </c>
      <c r="T14" s="417" t="s">
        <v>917</v>
      </c>
      <c r="U14" s="359">
        <v>358</v>
      </c>
      <c r="V14" s="359">
        <v>358</v>
      </c>
    </row>
    <row r="15" spans="1:22" ht="27.6" customHeight="1">
      <c r="A15" s="415">
        <v>4</v>
      </c>
      <c r="B15" s="416" t="s">
        <v>904</v>
      </c>
      <c r="C15" s="417">
        <v>517</v>
      </c>
      <c r="D15" s="359">
        <v>392</v>
      </c>
      <c r="E15" s="418">
        <f t="shared" si="0"/>
        <v>31.02</v>
      </c>
      <c r="F15" s="418">
        <v>345.59</v>
      </c>
      <c r="G15" s="418">
        <f t="shared" si="1"/>
        <v>376.60999999999996</v>
      </c>
      <c r="H15" s="418">
        <v>6</v>
      </c>
      <c r="I15" s="418">
        <v>0</v>
      </c>
      <c r="J15" s="418">
        <f t="shared" si="2"/>
        <v>6</v>
      </c>
      <c r="K15" s="418">
        <f t="shared" si="3"/>
        <v>25.02</v>
      </c>
      <c r="L15" s="418">
        <f t="shared" si="4"/>
        <v>345.59</v>
      </c>
      <c r="M15" s="418">
        <f t="shared" si="5"/>
        <v>370.60999999999996</v>
      </c>
      <c r="N15" s="418">
        <f t="shared" si="6"/>
        <v>23.52</v>
      </c>
      <c r="O15" s="418">
        <f t="shared" si="7"/>
        <v>345.59</v>
      </c>
      <c r="P15" s="418">
        <f t="shared" si="8"/>
        <v>369.10999999999996</v>
      </c>
      <c r="Q15" s="418">
        <f t="shared" si="9"/>
        <v>7.5</v>
      </c>
      <c r="R15" s="418">
        <f t="shared" si="9"/>
        <v>0</v>
      </c>
      <c r="S15" s="418">
        <f t="shared" si="10"/>
        <v>7.5</v>
      </c>
      <c r="T15" s="417" t="s">
        <v>917</v>
      </c>
      <c r="U15" s="359">
        <v>392</v>
      </c>
      <c r="V15" s="359">
        <v>392</v>
      </c>
    </row>
    <row r="16" spans="1:22" ht="27.6" customHeight="1">
      <c r="A16" s="415">
        <v>5</v>
      </c>
      <c r="B16" s="416" t="s">
        <v>905</v>
      </c>
      <c r="C16" s="417">
        <v>561</v>
      </c>
      <c r="D16" s="359">
        <v>417</v>
      </c>
      <c r="E16" s="418">
        <f t="shared" si="0"/>
        <v>33.659999999999997</v>
      </c>
      <c r="F16" s="418">
        <v>382.11</v>
      </c>
      <c r="G16" s="418">
        <f t="shared" si="1"/>
        <v>415.77</v>
      </c>
      <c r="H16" s="418">
        <v>6</v>
      </c>
      <c r="I16" s="418">
        <v>0</v>
      </c>
      <c r="J16" s="418">
        <f t="shared" si="2"/>
        <v>6</v>
      </c>
      <c r="K16" s="418">
        <f t="shared" si="3"/>
        <v>27.659999999999997</v>
      </c>
      <c r="L16" s="418">
        <f t="shared" si="4"/>
        <v>382.11</v>
      </c>
      <c r="M16" s="418">
        <f t="shared" si="5"/>
        <v>409.77</v>
      </c>
      <c r="N16" s="418">
        <f t="shared" si="6"/>
        <v>25.02</v>
      </c>
      <c r="O16" s="418">
        <f t="shared" si="7"/>
        <v>382.11</v>
      </c>
      <c r="P16" s="418">
        <f t="shared" si="8"/>
        <v>407.13</v>
      </c>
      <c r="Q16" s="418">
        <f t="shared" si="9"/>
        <v>8.639999999999997</v>
      </c>
      <c r="R16" s="418">
        <f t="shared" si="9"/>
        <v>0</v>
      </c>
      <c r="S16" s="418">
        <f t="shared" si="10"/>
        <v>8.639999999999997</v>
      </c>
      <c r="T16" s="417" t="s">
        <v>917</v>
      </c>
      <c r="U16" s="359">
        <v>417</v>
      </c>
      <c r="V16" s="359">
        <v>417</v>
      </c>
    </row>
    <row r="17" spans="1:22" ht="27.6" customHeight="1">
      <c r="A17" s="415">
        <v>6</v>
      </c>
      <c r="B17" s="416" t="s">
        <v>906</v>
      </c>
      <c r="C17" s="417">
        <v>392</v>
      </c>
      <c r="D17" s="359">
        <v>284</v>
      </c>
      <c r="E17" s="418">
        <f t="shared" si="0"/>
        <v>23.52</v>
      </c>
      <c r="F17" s="418">
        <v>255.12</v>
      </c>
      <c r="G17" s="418">
        <f t="shared" si="1"/>
        <v>278.64</v>
      </c>
      <c r="H17" s="418">
        <v>5.04</v>
      </c>
      <c r="I17" s="418">
        <v>0</v>
      </c>
      <c r="J17" s="418">
        <f t="shared" si="2"/>
        <v>5.04</v>
      </c>
      <c r="K17" s="418">
        <f t="shared" si="3"/>
        <v>18.48</v>
      </c>
      <c r="L17" s="418">
        <f t="shared" si="4"/>
        <v>255.12</v>
      </c>
      <c r="M17" s="418">
        <f t="shared" si="5"/>
        <v>273.60000000000002</v>
      </c>
      <c r="N17" s="418">
        <f t="shared" si="6"/>
        <v>17.04</v>
      </c>
      <c r="O17" s="418">
        <f t="shared" si="7"/>
        <v>255.12</v>
      </c>
      <c r="P17" s="418">
        <f t="shared" si="8"/>
        <v>272.16000000000003</v>
      </c>
      <c r="Q17" s="418">
        <f t="shared" si="9"/>
        <v>6.48</v>
      </c>
      <c r="R17" s="418">
        <f t="shared" si="9"/>
        <v>0</v>
      </c>
      <c r="S17" s="418">
        <f t="shared" si="10"/>
        <v>6.48</v>
      </c>
      <c r="T17" s="417" t="s">
        <v>917</v>
      </c>
      <c r="U17" s="359">
        <v>284</v>
      </c>
      <c r="V17" s="359">
        <v>284</v>
      </c>
    </row>
    <row r="18" spans="1:22" ht="27.6" customHeight="1">
      <c r="A18" s="415">
        <v>7</v>
      </c>
      <c r="B18" s="416" t="s">
        <v>907</v>
      </c>
      <c r="C18" s="417">
        <v>618</v>
      </c>
      <c r="D18" s="359">
        <v>431</v>
      </c>
      <c r="E18" s="418">
        <f t="shared" si="0"/>
        <v>37.08</v>
      </c>
      <c r="F18" s="418">
        <v>403.69</v>
      </c>
      <c r="G18" s="418">
        <f t="shared" si="1"/>
        <v>440.77</v>
      </c>
      <c r="H18" s="418">
        <v>7.86</v>
      </c>
      <c r="I18" s="418">
        <v>0</v>
      </c>
      <c r="J18" s="418">
        <f t="shared" si="2"/>
        <v>7.86</v>
      </c>
      <c r="K18" s="418">
        <f t="shared" si="3"/>
        <v>29.22</v>
      </c>
      <c r="L18" s="418">
        <f t="shared" si="4"/>
        <v>403.69</v>
      </c>
      <c r="M18" s="418">
        <f t="shared" si="5"/>
        <v>432.90999999999997</v>
      </c>
      <c r="N18" s="418">
        <f t="shared" si="6"/>
        <v>25.86</v>
      </c>
      <c r="O18" s="418">
        <f t="shared" si="7"/>
        <v>403.69</v>
      </c>
      <c r="P18" s="418">
        <f t="shared" si="8"/>
        <v>429.55</v>
      </c>
      <c r="Q18" s="418">
        <f t="shared" si="9"/>
        <v>11.219999999999999</v>
      </c>
      <c r="R18" s="418">
        <f t="shared" si="9"/>
        <v>0</v>
      </c>
      <c r="S18" s="418">
        <f t="shared" si="10"/>
        <v>11.219999999999999</v>
      </c>
      <c r="T18" s="417" t="s">
        <v>917</v>
      </c>
      <c r="U18" s="359">
        <v>431</v>
      </c>
      <c r="V18" s="359">
        <v>431</v>
      </c>
    </row>
    <row r="19" spans="1:22" ht="27.6" customHeight="1">
      <c r="A19" s="415">
        <v>8</v>
      </c>
      <c r="B19" s="416" t="s">
        <v>908</v>
      </c>
      <c r="C19" s="417">
        <v>680</v>
      </c>
      <c r="D19" s="359">
        <v>496</v>
      </c>
      <c r="E19" s="418">
        <f t="shared" si="0"/>
        <v>40.799999999999997</v>
      </c>
      <c r="F19" s="418">
        <v>437.72</v>
      </c>
      <c r="G19" s="418">
        <f t="shared" si="1"/>
        <v>478.52000000000004</v>
      </c>
      <c r="H19" s="418">
        <v>9.1199999999999992</v>
      </c>
      <c r="I19" s="418">
        <v>0</v>
      </c>
      <c r="J19" s="418">
        <f t="shared" si="2"/>
        <v>9.1199999999999992</v>
      </c>
      <c r="K19" s="418">
        <f t="shared" si="3"/>
        <v>31.68</v>
      </c>
      <c r="L19" s="418">
        <f t="shared" si="4"/>
        <v>437.72</v>
      </c>
      <c r="M19" s="418">
        <f t="shared" si="5"/>
        <v>469.40000000000003</v>
      </c>
      <c r="N19" s="418">
        <f t="shared" si="6"/>
        <v>29.76</v>
      </c>
      <c r="O19" s="418">
        <f t="shared" si="7"/>
        <v>437.72</v>
      </c>
      <c r="P19" s="418">
        <f t="shared" si="8"/>
        <v>467.48</v>
      </c>
      <c r="Q19" s="418">
        <f t="shared" si="9"/>
        <v>11.039999999999996</v>
      </c>
      <c r="R19" s="418">
        <f t="shared" si="9"/>
        <v>0</v>
      </c>
      <c r="S19" s="418">
        <f t="shared" si="10"/>
        <v>11.039999999999996</v>
      </c>
      <c r="T19" s="417" t="s">
        <v>917</v>
      </c>
      <c r="U19" s="359">
        <v>496</v>
      </c>
      <c r="V19" s="359">
        <v>496</v>
      </c>
    </row>
    <row r="20" spans="1:22" ht="27.6" customHeight="1">
      <c r="A20" s="415">
        <v>9</v>
      </c>
      <c r="B20" s="416" t="s">
        <v>909</v>
      </c>
      <c r="C20" s="417">
        <v>822</v>
      </c>
      <c r="D20" s="359">
        <v>573</v>
      </c>
      <c r="E20" s="418">
        <f t="shared" si="0"/>
        <v>49.32</v>
      </c>
      <c r="F20" s="418">
        <v>512.74</v>
      </c>
      <c r="G20" s="418">
        <f t="shared" si="1"/>
        <v>562.06000000000006</v>
      </c>
      <c r="H20" s="418">
        <v>12.36</v>
      </c>
      <c r="I20" s="418">
        <v>0</v>
      </c>
      <c r="J20" s="418">
        <f t="shared" si="2"/>
        <v>12.36</v>
      </c>
      <c r="K20" s="418">
        <f t="shared" si="3"/>
        <v>36.96</v>
      </c>
      <c r="L20" s="418">
        <f t="shared" si="4"/>
        <v>512.74</v>
      </c>
      <c r="M20" s="418">
        <f t="shared" si="5"/>
        <v>549.70000000000005</v>
      </c>
      <c r="N20" s="418">
        <f t="shared" si="6"/>
        <v>34.380000000000003</v>
      </c>
      <c r="O20" s="418">
        <f t="shared" si="7"/>
        <v>512.74</v>
      </c>
      <c r="P20" s="418">
        <f t="shared" si="8"/>
        <v>547.12</v>
      </c>
      <c r="Q20" s="418">
        <f t="shared" si="9"/>
        <v>14.939999999999998</v>
      </c>
      <c r="R20" s="418">
        <f t="shared" si="9"/>
        <v>0</v>
      </c>
      <c r="S20" s="418">
        <f t="shared" si="10"/>
        <v>14.939999999999998</v>
      </c>
      <c r="T20" s="417" t="s">
        <v>917</v>
      </c>
      <c r="U20" s="359">
        <v>573</v>
      </c>
      <c r="V20" s="359">
        <v>573</v>
      </c>
    </row>
    <row r="21" spans="1:22" ht="27.6" customHeight="1">
      <c r="A21" s="415">
        <v>10</v>
      </c>
      <c r="B21" s="416" t="s">
        <v>910</v>
      </c>
      <c r="C21" s="417">
        <v>1276</v>
      </c>
      <c r="D21" s="359">
        <v>847</v>
      </c>
      <c r="E21" s="418">
        <f t="shared" si="0"/>
        <v>76.56</v>
      </c>
      <c r="F21" s="418">
        <v>814.62</v>
      </c>
      <c r="G21" s="418">
        <f t="shared" si="1"/>
        <v>891.18000000000006</v>
      </c>
      <c r="H21" s="418">
        <v>17.829999999999998</v>
      </c>
      <c r="I21" s="418">
        <v>0</v>
      </c>
      <c r="J21" s="418">
        <f t="shared" si="2"/>
        <v>17.829999999999998</v>
      </c>
      <c r="K21" s="418">
        <f t="shared" si="3"/>
        <v>58.730000000000004</v>
      </c>
      <c r="L21" s="418">
        <f t="shared" si="4"/>
        <v>814.62</v>
      </c>
      <c r="M21" s="418">
        <f t="shared" si="5"/>
        <v>873.35</v>
      </c>
      <c r="N21" s="418">
        <v>50.81</v>
      </c>
      <c r="O21" s="418">
        <f t="shared" si="7"/>
        <v>814.62</v>
      </c>
      <c r="P21" s="418">
        <f t="shared" si="8"/>
        <v>865.43000000000006</v>
      </c>
      <c r="Q21" s="418">
        <f t="shared" si="9"/>
        <v>25.75</v>
      </c>
      <c r="R21" s="418">
        <f t="shared" si="9"/>
        <v>0</v>
      </c>
      <c r="S21" s="418">
        <f t="shared" si="10"/>
        <v>25.75</v>
      </c>
      <c r="T21" s="417" t="s">
        <v>917</v>
      </c>
      <c r="U21" s="359">
        <v>847</v>
      </c>
      <c r="V21" s="359">
        <v>847</v>
      </c>
    </row>
    <row r="22" spans="1:22" ht="27.6" customHeight="1">
      <c r="A22" s="415">
        <v>11</v>
      </c>
      <c r="B22" s="416" t="s">
        <v>911</v>
      </c>
      <c r="C22" s="417">
        <v>964</v>
      </c>
      <c r="D22" s="359">
        <v>731</v>
      </c>
      <c r="E22" s="418">
        <f t="shared" si="0"/>
        <v>57.84</v>
      </c>
      <c r="F22" s="418">
        <v>643.55999999999995</v>
      </c>
      <c r="G22" s="418">
        <f t="shared" si="1"/>
        <v>701.4</v>
      </c>
      <c r="H22" s="418">
        <v>11.28</v>
      </c>
      <c r="I22" s="418">
        <v>0</v>
      </c>
      <c r="J22" s="418">
        <f t="shared" si="2"/>
        <v>11.28</v>
      </c>
      <c r="K22" s="418">
        <f t="shared" si="3"/>
        <v>46.56</v>
      </c>
      <c r="L22" s="418">
        <f t="shared" si="4"/>
        <v>643.55999999999995</v>
      </c>
      <c r="M22" s="418">
        <f t="shared" si="5"/>
        <v>690.11999999999989</v>
      </c>
      <c r="N22" s="418">
        <f t="shared" si="6"/>
        <v>43.86</v>
      </c>
      <c r="O22" s="418">
        <f t="shared" si="7"/>
        <v>643.55999999999995</v>
      </c>
      <c r="P22" s="418">
        <f t="shared" si="8"/>
        <v>687.42</v>
      </c>
      <c r="Q22" s="418">
        <f t="shared" si="9"/>
        <v>13.980000000000004</v>
      </c>
      <c r="R22" s="418">
        <f t="shared" si="9"/>
        <v>0</v>
      </c>
      <c r="S22" s="418">
        <f t="shared" si="10"/>
        <v>13.980000000000004</v>
      </c>
      <c r="T22" s="417" t="s">
        <v>917</v>
      </c>
      <c r="U22" s="359">
        <v>731</v>
      </c>
      <c r="V22" s="359">
        <v>731</v>
      </c>
    </row>
    <row r="23" spans="1:22" ht="27.6" customHeight="1">
      <c r="A23" s="415">
        <v>12</v>
      </c>
      <c r="B23" s="416" t="s">
        <v>912</v>
      </c>
      <c r="C23" s="417">
        <v>264</v>
      </c>
      <c r="D23" s="359">
        <v>159</v>
      </c>
      <c r="E23" s="418">
        <f t="shared" si="0"/>
        <v>15.84</v>
      </c>
      <c r="F23" s="418">
        <v>149.71</v>
      </c>
      <c r="G23" s="418">
        <f t="shared" si="1"/>
        <v>165.55</v>
      </c>
      <c r="H23" s="418">
        <v>4.9800000000000004</v>
      </c>
      <c r="I23" s="418">
        <v>0</v>
      </c>
      <c r="J23" s="418">
        <f t="shared" si="2"/>
        <v>4.9800000000000004</v>
      </c>
      <c r="K23" s="418">
        <f t="shared" si="3"/>
        <v>10.86</v>
      </c>
      <c r="L23" s="418">
        <f t="shared" si="4"/>
        <v>149.71</v>
      </c>
      <c r="M23" s="418">
        <f t="shared" si="5"/>
        <v>160.57</v>
      </c>
      <c r="N23" s="418">
        <f t="shared" si="6"/>
        <v>9.5399999999999991</v>
      </c>
      <c r="O23" s="418">
        <f t="shared" si="7"/>
        <v>149.71</v>
      </c>
      <c r="P23" s="418">
        <f t="shared" si="8"/>
        <v>159.25</v>
      </c>
      <c r="Q23" s="418">
        <f t="shared" si="9"/>
        <v>6.3000000000000007</v>
      </c>
      <c r="R23" s="418">
        <f t="shared" si="9"/>
        <v>0</v>
      </c>
      <c r="S23" s="418">
        <f t="shared" si="10"/>
        <v>6.3000000000000007</v>
      </c>
      <c r="T23" s="417" t="s">
        <v>917</v>
      </c>
      <c r="U23" s="359">
        <v>159</v>
      </c>
      <c r="V23" s="359">
        <v>159</v>
      </c>
    </row>
    <row r="24" spans="1:22" ht="27.6" customHeight="1">
      <c r="A24" s="415">
        <v>13</v>
      </c>
      <c r="B24" s="416" t="s">
        <v>913</v>
      </c>
      <c r="C24" s="417">
        <v>922</v>
      </c>
      <c r="D24" s="359">
        <v>741</v>
      </c>
      <c r="E24" s="418">
        <f t="shared" si="0"/>
        <v>55.32</v>
      </c>
      <c r="F24" s="418">
        <v>653.24</v>
      </c>
      <c r="G24" s="418">
        <f t="shared" si="1"/>
        <v>708.56000000000006</v>
      </c>
      <c r="H24" s="418">
        <v>8.2200000000000006</v>
      </c>
      <c r="I24" s="418">
        <v>0</v>
      </c>
      <c r="J24" s="418">
        <f t="shared" si="2"/>
        <v>8.2200000000000006</v>
      </c>
      <c r="K24" s="418">
        <f t="shared" si="3"/>
        <v>47.1</v>
      </c>
      <c r="L24" s="418">
        <f t="shared" si="4"/>
        <v>653.24</v>
      </c>
      <c r="M24" s="418">
        <f t="shared" si="5"/>
        <v>700.34</v>
      </c>
      <c r="N24" s="418">
        <f t="shared" si="6"/>
        <v>44.46</v>
      </c>
      <c r="O24" s="418">
        <f t="shared" si="7"/>
        <v>653.24</v>
      </c>
      <c r="P24" s="418">
        <f t="shared" si="8"/>
        <v>697.7</v>
      </c>
      <c r="Q24" s="418">
        <f t="shared" si="9"/>
        <v>10.86</v>
      </c>
      <c r="R24" s="418">
        <f t="shared" si="9"/>
        <v>0</v>
      </c>
      <c r="S24" s="418">
        <f t="shared" si="10"/>
        <v>10.86</v>
      </c>
      <c r="T24" s="417" t="s">
        <v>917</v>
      </c>
      <c r="U24" s="359">
        <v>741</v>
      </c>
      <c r="V24" s="359">
        <v>741</v>
      </c>
    </row>
    <row r="25" spans="1:22" ht="27.6" customHeight="1">
      <c r="A25" s="415">
        <v>14</v>
      </c>
      <c r="B25" s="416" t="s">
        <v>914</v>
      </c>
      <c r="C25" s="417">
        <v>430</v>
      </c>
      <c r="D25" s="359">
        <v>311</v>
      </c>
      <c r="E25" s="418">
        <f t="shared" si="0"/>
        <v>25.8</v>
      </c>
      <c r="F25" s="418">
        <v>272.55</v>
      </c>
      <c r="G25" s="418">
        <f t="shared" si="1"/>
        <v>298.35000000000002</v>
      </c>
      <c r="H25" s="418">
        <v>6.06</v>
      </c>
      <c r="I25" s="418">
        <v>0</v>
      </c>
      <c r="J25" s="418">
        <f t="shared" si="2"/>
        <v>6.06</v>
      </c>
      <c r="K25" s="418">
        <f t="shared" si="3"/>
        <v>19.740000000000002</v>
      </c>
      <c r="L25" s="418">
        <f t="shared" si="4"/>
        <v>272.55</v>
      </c>
      <c r="M25" s="418">
        <f t="shared" si="5"/>
        <v>292.29000000000002</v>
      </c>
      <c r="N25" s="418">
        <f t="shared" si="6"/>
        <v>18.66</v>
      </c>
      <c r="O25" s="418">
        <f t="shared" si="7"/>
        <v>272.55</v>
      </c>
      <c r="P25" s="418">
        <f t="shared" si="8"/>
        <v>291.21000000000004</v>
      </c>
      <c r="Q25" s="418">
        <f t="shared" si="9"/>
        <v>7.1400000000000006</v>
      </c>
      <c r="R25" s="418">
        <f t="shared" si="9"/>
        <v>0</v>
      </c>
      <c r="S25" s="418">
        <f t="shared" si="10"/>
        <v>7.1400000000000006</v>
      </c>
      <c r="T25" s="417" t="s">
        <v>917</v>
      </c>
      <c r="U25" s="359">
        <v>311</v>
      </c>
      <c r="V25" s="359">
        <v>311</v>
      </c>
    </row>
    <row r="26" spans="1:22" ht="31.15" customHeight="1">
      <c r="A26" s="927" t="s">
        <v>17</v>
      </c>
      <c r="B26" s="928"/>
      <c r="C26" s="419">
        <v>9217</v>
      </c>
      <c r="D26" s="115">
        <v>6673</v>
      </c>
      <c r="E26" s="419">
        <v>553.02</v>
      </c>
      <c r="F26" s="420">
        <v>6066.64</v>
      </c>
      <c r="G26" s="420">
        <f>SUM(G12:G25)</f>
        <v>6619.6600000000008</v>
      </c>
      <c r="H26" s="420">
        <v>113.95</v>
      </c>
      <c r="I26" s="420">
        <v>0</v>
      </c>
      <c r="J26" s="420">
        <f t="shared" ref="J26:S26" si="11">SUM(J12:J25)</f>
        <v>113.95</v>
      </c>
      <c r="K26" s="420">
        <f t="shared" si="11"/>
        <v>439.07000000000005</v>
      </c>
      <c r="L26" s="420">
        <f t="shared" si="11"/>
        <v>6066.6399999999994</v>
      </c>
      <c r="M26" s="420">
        <f t="shared" si="11"/>
        <v>6505.71</v>
      </c>
      <c r="N26" s="420">
        <f t="shared" si="11"/>
        <v>400.37</v>
      </c>
      <c r="O26" s="420">
        <f t="shared" si="11"/>
        <v>6066.6399999999994</v>
      </c>
      <c r="P26" s="420">
        <f t="shared" si="11"/>
        <v>6467.01</v>
      </c>
      <c r="Q26" s="420">
        <f t="shared" si="11"/>
        <v>152.64999999999998</v>
      </c>
      <c r="R26" s="420">
        <f t="shared" si="11"/>
        <v>0</v>
      </c>
      <c r="S26" s="420">
        <f t="shared" si="11"/>
        <v>152.64999999999998</v>
      </c>
      <c r="T26" s="419"/>
      <c r="U26" s="115">
        <v>6673</v>
      </c>
      <c r="V26" s="115">
        <v>6673</v>
      </c>
    </row>
    <row r="28" spans="1:22" ht="15">
      <c r="D28" s="421"/>
    </row>
    <row r="31" spans="1:22" s="538" customFormat="1" ht="20.45" customHeight="1">
      <c r="A31" s="13" t="s">
        <v>1054</v>
      </c>
      <c r="B31" s="13"/>
      <c r="C31" s="13"/>
      <c r="D31" s="13"/>
      <c r="E31" s="13"/>
      <c r="F31" s="13"/>
      <c r="G31" s="13"/>
      <c r="H31" s="13"/>
      <c r="I31" s="13"/>
      <c r="J31" s="13"/>
      <c r="K31" s="13"/>
      <c r="L31" s="13"/>
      <c r="M31" s="13"/>
      <c r="S31" s="891" t="s">
        <v>1056</v>
      </c>
      <c r="T31" s="891"/>
      <c r="U31" s="891"/>
      <c r="V31" s="891"/>
    </row>
    <row r="32" spans="1:22" s="538" customFormat="1" ht="18.600000000000001" customHeight="1">
      <c r="A32" s="885"/>
      <c r="B32" s="885"/>
      <c r="C32" s="885"/>
      <c r="D32" s="885"/>
      <c r="E32" s="885"/>
      <c r="F32" s="885"/>
      <c r="G32" s="885"/>
      <c r="H32" s="885"/>
      <c r="I32" s="885"/>
      <c r="J32" s="885"/>
      <c r="K32" s="885"/>
      <c r="L32" s="885"/>
      <c r="M32" s="885"/>
      <c r="N32" s="885"/>
      <c r="O32" s="885"/>
      <c r="P32" s="885"/>
      <c r="Q32" s="885"/>
      <c r="S32" s="783" t="s">
        <v>1034</v>
      </c>
      <c r="T32" s="783"/>
      <c r="U32" s="783"/>
      <c r="V32" s="783"/>
    </row>
    <row r="33" spans="1:22" s="538" customFormat="1" ht="18.600000000000001" customHeight="1">
      <c r="A33" s="885"/>
      <c r="B33" s="885"/>
      <c r="C33" s="885"/>
      <c r="D33" s="885"/>
      <c r="E33" s="885"/>
      <c r="F33" s="885"/>
      <c r="G33" s="885"/>
      <c r="H33" s="885"/>
      <c r="I33" s="885"/>
      <c r="J33" s="885"/>
      <c r="K33" s="885"/>
      <c r="L33" s="885"/>
      <c r="M33" s="885"/>
      <c r="N33" s="885"/>
      <c r="O33" s="885"/>
      <c r="P33" s="885"/>
      <c r="Q33" s="885"/>
      <c r="S33" s="783" t="s">
        <v>1035</v>
      </c>
      <c r="T33" s="783"/>
      <c r="U33" s="783"/>
      <c r="V33" s="783"/>
    </row>
    <row r="34" spans="1:22" s="538" customFormat="1" ht="18.600000000000001" customHeight="1">
      <c r="O34" s="783"/>
      <c r="P34" s="783"/>
      <c r="Q34" s="783"/>
      <c r="S34" s="930" t="s">
        <v>710</v>
      </c>
      <c r="T34" s="930"/>
      <c r="U34" s="930"/>
      <c r="V34" s="930"/>
    </row>
    <row r="36" spans="1:22">
      <c r="E36" s="12"/>
      <c r="F36" s="12"/>
      <c r="G36" s="12"/>
      <c r="H36" s="12"/>
      <c r="I36" s="12"/>
      <c r="J36" s="12"/>
      <c r="K36" s="12"/>
    </row>
    <row r="37" spans="1:22" ht="14.25">
      <c r="E37" s="389"/>
      <c r="F37" s="23"/>
      <c r="G37" s="391"/>
      <c r="H37" s="12"/>
      <c r="I37" s="50"/>
      <c r="J37" s="12"/>
      <c r="K37" s="12"/>
    </row>
    <row r="38" spans="1:22" ht="14.25">
      <c r="E38" s="389"/>
      <c r="F38" s="23"/>
      <c r="G38" s="391"/>
      <c r="H38" s="12"/>
      <c r="I38" s="50"/>
      <c r="J38" s="12"/>
      <c r="K38" s="12"/>
    </row>
    <row r="39" spans="1:22" ht="14.25">
      <c r="E39" s="389"/>
      <c r="F39" s="23"/>
      <c r="G39" s="391"/>
      <c r="H39" s="12"/>
      <c r="I39" s="50"/>
      <c r="J39" s="12"/>
      <c r="K39" s="12"/>
    </row>
    <row r="40" spans="1:22" ht="14.25">
      <c r="E40" s="389"/>
      <c r="F40" s="23"/>
      <c r="G40" s="391"/>
      <c r="H40" s="12"/>
      <c r="I40" s="50"/>
      <c r="J40" s="12"/>
      <c r="K40" s="12"/>
    </row>
    <row r="41" spans="1:22" ht="14.25">
      <c r="E41" s="389"/>
      <c r="F41" s="23"/>
      <c r="G41" s="391"/>
      <c r="H41" s="12"/>
      <c r="I41" s="50"/>
      <c r="J41" s="12"/>
      <c r="K41" s="12"/>
    </row>
    <row r="42" spans="1:22" ht="14.25">
      <c r="E42" s="389"/>
      <c r="F42" s="23"/>
      <c r="G42" s="391"/>
      <c r="H42" s="12"/>
      <c r="I42" s="50"/>
      <c r="J42" s="12"/>
      <c r="K42" s="12"/>
    </row>
    <row r="43" spans="1:22" ht="14.25">
      <c r="E43" s="389"/>
      <c r="F43" s="23"/>
      <c r="G43" s="391"/>
      <c r="H43" s="12"/>
      <c r="I43" s="50"/>
      <c r="J43" s="12"/>
      <c r="K43" s="12"/>
    </row>
    <row r="44" spans="1:22" ht="14.25">
      <c r="E44" s="389"/>
      <c r="F44" s="23"/>
      <c r="G44" s="391"/>
      <c r="H44" s="12"/>
      <c r="I44" s="50"/>
      <c r="J44" s="12"/>
      <c r="K44" s="12"/>
    </row>
    <row r="45" spans="1:22" ht="14.25">
      <c r="E45" s="389"/>
      <c r="F45" s="23"/>
      <c r="G45" s="391"/>
      <c r="H45" s="12"/>
      <c r="I45" s="50"/>
      <c r="J45" s="12"/>
      <c r="K45" s="12"/>
    </row>
    <row r="46" spans="1:22" ht="14.25">
      <c r="E46" s="389"/>
      <c r="F46" s="23"/>
      <c r="G46" s="391"/>
      <c r="H46" s="12"/>
      <c r="I46" s="50"/>
      <c r="J46" s="12"/>
      <c r="K46" s="12"/>
    </row>
    <row r="47" spans="1:22" ht="14.25">
      <c r="E47" s="389"/>
      <c r="F47" s="23"/>
      <c r="G47" s="391"/>
      <c r="H47" s="12"/>
      <c r="I47" s="50"/>
      <c r="J47" s="12"/>
      <c r="K47" s="12"/>
    </row>
    <row r="48" spans="1:22" ht="14.25">
      <c r="E48" s="389"/>
      <c r="F48" s="23"/>
      <c r="G48" s="391"/>
      <c r="H48" s="12"/>
      <c r="I48" s="50"/>
      <c r="J48" s="12"/>
      <c r="K48" s="12"/>
    </row>
    <row r="49" spans="5:11" ht="14.25">
      <c r="E49" s="389"/>
      <c r="F49" s="23"/>
      <c r="G49" s="391"/>
      <c r="H49" s="12"/>
      <c r="I49" s="50"/>
      <c r="J49" s="12"/>
      <c r="K49" s="12"/>
    </row>
    <row r="50" spans="5:11" ht="14.25">
      <c r="E50" s="389"/>
      <c r="F50" s="23"/>
      <c r="G50" s="391"/>
      <c r="H50" s="12"/>
      <c r="I50" s="50"/>
      <c r="J50" s="12"/>
      <c r="K50" s="12"/>
    </row>
    <row r="51" spans="5:11" ht="15.75">
      <c r="E51" s="929"/>
      <c r="F51" s="929"/>
      <c r="G51" s="258"/>
      <c r="H51" s="12"/>
      <c r="I51" s="375"/>
      <c r="J51" s="12"/>
      <c r="K51" s="12"/>
    </row>
  </sheetData>
  <mergeCells count="28">
    <mergeCell ref="Q1:V1"/>
    <mergeCell ref="H9:J9"/>
    <mergeCell ref="Q9:S9"/>
    <mergeCell ref="A3:Q3"/>
    <mergeCell ref="T9:T10"/>
    <mergeCell ref="K9:M9"/>
    <mergeCell ref="D9:D10"/>
    <mergeCell ref="P8:V8"/>
    <mergeCell ref="C9:C10"/>
    <mergeCell ref="B9:B10"/>
    <mergeCell ref="N9:P9"/>
    <mergeCell ref="U7:V7"/>
    <mergeCell ref="A26:B26"/>
    <mergeCell ref="E51:F51"/>
    <mergeCell ref="A5:Q5"/>
    <mergeCell ref="A6:S6"/>
    <mergeCell ref="A4:P4"/>
    <mergeCell ref="O34:Q34"/>
    <mergeCell ref="A32:Q32"/>
    <mergeCell ref="A33:Q33"/>
    <mergeCell ref="S31:V31"/>
    <mergeCell ref="S32:V32"/>
    <mergeCell ref="S33:V33"/>
    <mergeCell ref="S34:V34"/>
    <mergeCell ref="V9:V10"/>
    <mergeCell ref="U9:U10"/>
    <mergeCell ref="E9:G9"/>
    <mergeCell ref="A9:A10"/>
  </mergeCells>
  <printOptions horizontalCentered="1"/>
  <pageMargins left="0.70866141732283472" right="0.70866141732283472" top="0.23622047244094491" bottom="0" header="0.31496062992125984" footer="0.31496062992125984"/>
  <pageSetup paperSize="9" scale="51"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V59"/>
  <sheetViews>
    <sheetView topLeftCell="A19" zoomScale="80" zoomScaleNormal="80" zoomScaleSheetLayoutView="85" workbookViewId="0">
      <selection activeCell="S35" sqref="S35:V35"/>
    </sheetView>
  </sheetViews>
  <sheetFormatPr defaultRowHeight="12.75"/>
  <cols>
    <col min="2" max="2" width="28.85546875" customWidth="1"/>
    <col min="3" max="3" width="14.7109375" customWidth="1"/>
    <col min="4" max="4" width="11.140625" customWidth="1"/>
    <col min="5" max="5" width="12.42578125" customWidth="1"/>
    <col min="6" max="6" width="12" customWidth="1"/>
    <col min="7" max="7" width="13.140625" customWidth="1"/>
    <col min="8" max="8" width="10.28515625" customWidth="1"/>
    <col min="11" max="11" width="9.7109375" customWidth="1"/>
    <col min="12" max="12" width="10.28515625" customWidth="1"/>
    <col min="13" max="13" width="10.5703125" customWidth="1"/>
    <col min="14" max="14" width="9.5703125" customWidth="1"/>
    <col min="15" max="15" width="10.7109375" customWidth="1"/>
    <col min="16" max="16" width="9.85546875" customWidth="1"/>
    <col min="20" max="20" width="10.42578125" customWidth="1"/>
    <col min="21" max="21" width="11.140625" customWidth="1"/>
    <col min="22" max="22" width="11.85546875" customWidth="1"/>
  </cols>
  <sheetData>
    <row r="1" spans="1:22" ht="15">
      <c r="Q1" s="934" t="s">
        <v>204</v>
      </c>
      <c r="R1" s="934"/>
      <c r="S1" s="934"/>
      <c r="T1" s="934"/>
      <c r="U1" s="934"/>
      <c r="V1" s="934"/>
    </row>
    <row r="3" spans="1:22" ht="18">
      <c r="A3" s="935" t="s">
        <v>0</v>
      </c>
      <c r="B3" s="935"/>
      <c r="C3" s="935"/>
      <c r="D3" s="935"/>
      <c r="E3" s="935"/>
      <c r="F3" s="935"/>
      <c r="G3" s="935"/>
      <c r="H3" s="935"/>
      <c r="I3" s="935"/>
      <c r="J3" s="935"/>
      <c r="K3" s="935"/>
      <c r="L3" s="935"/>
      <c r="M3" s="935"/>
      <c r="N3" s="935"/>
      <c r="O3" s="935"/>
      <c r="P3" s="935"/>
      <c r="Q3" s="935"/>
    </row>
    <row r="4" spans="1:22" ht="20.25">
      <c r="A4" s="841" t="s">
        <v>747</v>
      </c>
      <c r="B4" s="841"/>
      <c r="C4" s="841"/>
      <c r="D4" s="841"/>
      <c r="E4" s="841"/>
      <c r="F4" s="841"/>
      <c r="G4" s="841"/>
      <c r="H4" s="841"/>
      <c r="I4" s="841"/>
      <c r="J4" s="841"/>
      <c r="K4" s="841"/>
      <c r="L4" s="841"/>
      <c r="M4" s="841"/>
      <c r="N4" s="841"/>
      <c r="O4" s="841"/>
      <c r="P4" s="841"/>
      <c r="Q4" s="40"/>
    </row>
    <row r="5" spans="1:22" ht="15.75">
      <c r="A5" s="930" t="s">
        <v>1065</v>
      </c>
      <c r="B5" s="930"/>
      <c r="C5" s="930"/>
      <c r="D5" s="930"/>
      <c r="E5" s="930"/>
      <c r="F5" s="930"/>
      <c r="G5" s="930"/>
      <c r="H5" s="930"/>
      <c r="I5" s="930"/>
      <c r="J5" s="930"/>
      <c r="K5" s="930"/>
      <c r="L5" s="930"/>
      <c r="M5" s="930"/>
      <c r="N5" s="930"/>
      <c r="O5" s="930"/>
      <c r="P5" s="930"/>
      <c r="Q5" s="930"/>
    </row>
    <row r="6" spans="1:22">
      <c r="A6" s="32"/>
      <c r="B6" s="32"/>
      <c r="C6" s="149"/>
      <c r="D6" s="32"/>
      <c r="E6" s="32"/>
      <c r="F6" s="32"/>
      <c r="G6" s="32"/>
      <c r="H6" s="32"/>
      <c r="I6" s="32"/>
      <c r="J6" s="32"/>
      <c r="K6" s="32"/>
      <c r="L6" s="32"/>
      <c r="M6" s="32"/>
      <c r="N6" s="32"/>
      <c r="O6" s="32"/>
      <c r="P6" s="32"/>
      <c r="Q6" s="32"/>
      <c r="U6" s="32"/>
    </row>
    <row r="7" spans="1:22" ht="20.45" customHeight="1">
      <c r="A7" s="931" t="s">
        <v>815</v>
      </c>
      <c r="B7" s="931"/>
      <c r="C7" s="931"/>
      <c r="D7" s="931"/>
      <c r="E7" s="931"/>
      <c r="F7" s="931"/>
      <c r="G7" s="931"/>
      <c r="H7" s="931"/>
      <c r="I7" s="931"/>
      <c r="J7" s="931"/>
      <c r="K7" s="931"/>
      <c r="L7" s="931"/>
      <c r="M7" s="931"/>
      <c r="N7" s="931"/>
      <c r="O7" s="931"/>
      <c r="P7" s="931"/>
      <c r="Q7" s="931"/>
      <c r="R7" s="931"/>
      <c r="S7" s="931"/>
    </row>
    <row r="8" spans="1:22" ht="15.75">
      <c r="A8" s="43"/>
      <c r="B8" s="36"/>
      <c r="C8" s="36"/>
      <c r="D8" s="36"/>
      <c r="E8" s="36"/>
      <c r="F8" s="36"/>
      <c r="G8" s="36"/>
      <c r="H8" s="36"/>
      <c r="I8" s="36"/>
      <c r="J8" s="36"/>
      <c r="K8" s="36"/>
      <c r="L8" s="36"/>
      <c r="M8" s="36"/>
      <c r="N8" s="36"/>
      <c r="O8" s="36"/>
      <c r="P8" s="940" t="s">
        <v>222</v>
      </c>
      <c r="Q8" s="940"/>
      <c r="R8" s="940"/>
      <c r="S8" s="940"/>
      <c r="T8" s="940"/>
      <c r="U8" s="940"/>
      <c r="V8" s="940"/>
    </row>
    <row r="9" spans="1:22" ht="22.15" customHeight="1">
      <c r="P9" s="936" t="s">
        <v>1025</v>
      </c>
      <c r="Q9" s="936"/>
      <c r="R9" s="936"/>
      <c r="S9" s="936"/>
      <c r="T9" s="936"/>
      <c r="U9" s="936"/>
      <c r="V9" s="936"/>
    </row>
    <row r="10" spans="1:22" ht="28.5" customHeight="1">
      <c r="A10" s="932" t="s">
        <v>22</v>
      </c>
      <c r="B10" s="881" t="s">
        <v>202</v>
      </c>
      <c r="C10" s="881" t="s">
        <v>371</v>
      </c>
      <c r="D10" s="881" t="s">
        <v>475</v>
      </c>
      <c r="E10" s="787" t="s">
        <v>853</v>
      </c>
      <c r="F10" s="787"/>
      <c r="G10" s="787"/>
      <c r="H10" s="765" t="s">
        <v>825</v>
      </c>
      <c r="I10" s="788"/>
      <c r="J10" s="766"/>
      <c r="K10" s="920" t="s">
        <v>373</v>
      </c>
      <c r="L10" s="921"/>
      <c r="M10" s="922"/>
      <c r="N10" s="937" t="s">
        <v>155</v>
      </c>
      <c r="O10" s="938"/>
      <c r="P10" s="939"/>
      <c r="Q10" s="780" t="s">
        <v>854</v>
      </c>
      <c r="R10" s="780"/>
      <c r="S10" s="780"/>
      <c r="T10" s="881" t="s">
        <v>244</v>
      </c>
      <c r="U10" s="881" t="s">
        <v>425</v>
      </c>
      <c r="V10" s="881" t="s">
        <v>374</v>
      </c>
    </row>
    <row r="11" spans="1:22" ht="69" customHeight="1">
      <c r="A11" s="933"/>
      <c r="B11" s="882"/>
      <c r="C11" s="882"/>
      <c r="D11" s="882"/>
      <c r="E11" s="5" t="s">
        <v>177</v>
      </c>
      <c r="F11" s="5" t="s">
        <v>203</v>
      </c>
      <c r="G11" s="5" t="s">
        <v>17</v>
      </c>
      <c r="H11" s="5" t="s">
        <v>177</v>
      </c>
      <c r="I11" s="5" t="s">
        <v>203</v>
      </c>
      <c r="J11" s="5" t="s">
        <v>17</v>
      </c>
      <c r="K11" s="5" t="s">
        <v>177</v>
      </c>
      <c r="L11" s="5" t="s">
        <v>203</v>
      </c>
      <c r="M11" s="5" t="s">
        <v>17</v>
      </c>
      <c r="N11" s="5" t="s">
        <v>177</v>
      </c>
      <c r="O11" s="5" t="s">
        <v>203</v>
      </c>
      <c r="P11" s="5" t="s">
        <v>17</v>
      </c>
      <c r="Q11" s="5" t="s">
        <v>232</v>
      </c>
      <c r="R11" s="5" t="s">
        <v>214</v>
      </c>
      <c r="S11" s="5" t="s">
        <v>215</v>
      </c>
      <c r="T11" s="882"/>
      <c r="U11" s="882"/>
      <c r="V11" s="882"/>
    </row>
    <row r="12" spans="1:22">
      <c r="A12" s="148">
        <v>1</v>
      </c>
      <c r="B12" s="99">
        <v>2</v>
      </c>
      <c r="C12" s="8">
        <v>3</v>
      </c>
      <c r="D12" s="148">
        <v>4</v>
      </c>
      <c r="E12" s="99">
        <v>5</v>
      </c>
      <c r="F12" s="8">
        <v>6</v>
      </c>
      <c r="G12" s="148">
        <v>7</v>
      </c>
      <c r="H12" s="99">
        <v>8</v>
      </c>
      <c r="I12" s="8">
        <v>9</v>
      </c>
      <c r="J12" s="148">
        <v>10</v>
      </c>
      <c r="K12" s="99">
        <v>11</v>
      </c>
      <c r="L12" s="8">
        <v>12</v>
      </c>
      <c r="M12" s="148">
        <v>13</v>
      </c>
      <c r="N12" s="99">
        <v>14</v>
      </c>
      <c r="O12" s="8">
        <v>15</v>
      </c>
      <c r="P12" s="148">
        <v>16</v>
      </c>
      <c r="Q12" s="99">
        <v>17</v>
      </c>
      <c r="R12" s="8">
        <v>18</v>
      </c>
      <c r="S12" s="148">
        <v>19</v>
      </c>
      <c r="T12" s="99">
        <v>20</v>
      </c>
      <c r="U12" s="148">
        <v>21</v>
      </c>
      <c r="V12" s="99">
        <v>22</v>
      </c>
    </row>
    <row r="13" spans="1:22" ht="33.6" customHeight="1">
      <c r="A13" s="415">
        <v>1</v>
      </c>
      <c r="B13" s="416" t="s">
        <v>901</v>
      </c>
      <c r="C13" s="424">
        <v>639</v>
      </c>
      <c r="D13" s="422">
        <v>540</v>
      </c>
      <c r="E13" s="418">
        <f>ROUND(C13*600*10/100000,2)</f>
        <v>38.340000000000003</v>
      </c>
      <c r="F13" s="418">
        <v>490.95</v>
      </c>
      <c r="G13" s="418">
        <f>SUM(E13:F13)</f>
        <v>529.29</v>
      </c>
      <c r="H13" s="418">
        <v>5.52</v>
      </c>
      <c r="I13" s="418">
        <v>0</v>
      </c>
      <c r="J13" s="418">
        <f>SUM(H13:I13)</f>
        <v>5.52</v>
      </c>
      <c r="K13" s="418">
        <f>E13-H13</f>
        <v>32.820000000000007</v>
      </c>
      <c r="L13" s="418">
        <f>F13</f>
        <v>490.95</v>
      </c>
      <c r="M13" s="418">
        <f>SUM(K13:L13)</f>
        <v>523.77</v>
      </c>
      <c r="N13" s="418">
        <f>ROUND(D13*600*10/100000,2)</f>
        <v>32.4</v>
      </c>
      <c r="O13" s="418">
        <f>F13</f>
        <v>490.95</v>
      </c>
      <c r="P13" s="418">
        <f>SUM(N13:O13)</f>
        <v>523.35</v>
      </c>
      <c r="Q13" s="418">
        <f>H13+K13-N13</f>
        <v>5.9400000000000048</v>
      </c>
      <c r="R13" s="418">
        <f>I13+L13-O13</f>
        <v>0</v>
      </c>
      <c r="S13" s="418">
        <f>Q13+R13</f>
        <v>5.9400000000000048</v>
      </c>
      <c r="T13" s="417" t="s">
        <v>917</v>
      </c>
      <c r="U13" s="422">
        <v>540</v>
      </c>
      <c r="V13" s="422">
        <v>540</v>
      </c>
    </row>
    <row r="14" spans="1:22" ht="33.6" customHeight="1">
      <c r="A14" s="415">
        <v>2</v>
      </c>
      <c r="B14" s="416" t="s">
        <v>902</v>
      </c>
      <c r="C14" s="424">
        <v>589</v>
      </c>
      <c r="D14" s="422">
        <v>496</v>
      </c>
      <c r="E14" s="418">
        <f t="shared" ref="E14:E26" si="0">ROUND(C14*600*10/100000,2)</f>
        <v>35.340000000000003</v>
      </c>
      <c r="F14" s="418">
        <v>450.91</v>
      </c>
      <c r="G14" s="418">
        <f t="shared" ref="G14:G26" si="1">SUM(E14:F14)</f>
        <v>486.25</v>
      </c>
      <c r="H14" s="418">
        <v>5.4</v>
      </c>
      <c r="I14" s="418">
        <v>0</v>
      </c>
      <c r="J14" s="418">
        <f t="shared" ref="J14:J26" si="2">SUM(H14:I14)</f>
        <v>5.4</v>
      </c>
      <c r="K14" s="418">
        <f t="shared" ref="K14:K26" si="3">E14-H14</f>
        <v>29.940000000000005</v>
      </c>
      <c r="L14" s="418">
        <f t="shared" ref="L14:L26" si="4">F14</f>
        <v>450.91</v>
      </c>
      <c r="M14" s="418">
        <f t="shared" ref="M14:M26" si="5">SUM(K14:L14)</f>
        <v>480.85</v>
      </c>
      <c r="N14" s="418">
        <f t="shared" ref="N14:N26" si="6">ROUND(D14*600*10/100000,2)</f>
        <v>29.76</v>
      </c>
      <c r="O14" s="418">
        <f t="shared" ref="O14:O26" si="7">F14</f>
        <v>450.91</v>
      </c>
      <c r="P14" s="418">
        <f t="shared" ref="P14:P26" si="8">SUM(N14:O14)</f>
        <v>480.67</v>
      </c>
      <c r="Q14" s="418">
        <f t="shared" ref="Q14:R26" si="9">H14+K14-N14</f>
        <v>5.5800000000000018</v>
      </c>
      <c r="R14" s="418">
        <f t="shared" si="9"/>
        <v>0</v>
      </c>
      <c r="S14" s="418">
        <f t="shared" ref="S14:S26" si="10">Q14+R14</f>
        <v>5.5800000000000018</v>
      </c>
      <c r="T14" s="417" t="s">
        <v>917</v>
      </c>
      <c r="U14" s="422">
        <v>496</v>
      </c>
      <c r="V14" s="422">
        <v>496</v>
      </c>
    </row>
    <row r="15" spans="1:22" ht="33.6" customHeight="1">
      <c r="A15" s="415">
        <v>3</v>
      </c>
      <c r="B15" s="416" t="s">
        <v>903</v>
      </c>
      <c r="C15" s="424">
        <v>356</v>
      </c>
      <c r="D15" s="422">
        <v>323</v>
      </c>
      <c r="E15" s="418">
        <f t="shared" si="0"/>
        <v>21.36</v>
      </c>
      <c r="F15" s="418">
        <v>293.48</v>
      </c>
      <c r="G15" s="418">
        <f t="shared" si="1"/>
        <v>314.84000000000003</v>
      </c>
      <c r="H15" s="418">
        <v>2.64</v>
      </c>
      <c r="I15" s="418">
        <v>0</v>
      </c>
      <c r="J15" s="418">
        <f t="shared" si="2"/>
        <v>2.64</v>
      </c>
      <c r="K15" s="418">
        <f t="shared" si="3"/>
        <v>18.72</v>
      </c>
      <c r="L15" s="418">
        <f t="shared" si="4"/>
        <v>293.48</v>
      </c>
      <c r="M15" s="418">
        <f t="shared" si="5"/>
        <v>312.20000000000005</v>
      </c>
      <c r="N15" s="418">
        <f t="shared" si="6"/>
        <v>19.38</v>
      </c>
      <c r="O15" s="418">
        <f t="shared" si="7"/>
        <v>293.48</v>
      </c>
      <c r="P15" s="418">
        <f t="shared" si="8"/>
        <v>312.86</v>
      </c>
      <c r="Q15" s="418">
        <f t="shared" si="9"/>
        <v>1.9800000000000004</v>
      </c>
      <c r="R15" s="418">
        <f t="shared" si="9"/>
        <v>0</v>
      </c>
      <c r="S15" s="418">
        <f t="shared" si="10"/>
        <v>1.9800000000000004</v>
      </c>
      <c r="T15" s="417" t="s">
        <v>917</v>
      </c>
      <c r="U15" s="422">
        <v>323</v>
      </c>
      <c r="V15" s="422">
        <v>323</v>
      </c>
    </row>
    <row r="16" spans="1:22" ht="33.6" customHeight="1">
      <c r="A16" s="415">
        <v>4</v>
      </c>
      <c r="B16" s="416" t="s">
        <v>904</v>
      </c>
      <c r="C16" s="424">
        <v>503</v>
      </c>
      <c r="D16" s="422">
        <v>378</v>
      </c>
      <c r="E16" s="418">
        <f t="shared" si="0"/>
        <v>30.18</v>
      </c>
      <c r="F16" s="418">
        <v>343.53</v>
      </c>
      <c r="G16" s="418">
        <f t="shared" si="1"/>
        <v>373.71</v>
      </c>
      <c r="H16" s="418">
        <v>5.4</v>
      </c>
      <c r="I16" s="418">
        <v>0</v>
      </c>
      <c r="J16" s="418">
        <f t="shared" si="2"/>
        <v>5.4</v>
      </c>
      <c r="K16" s="418">
        <f t="shared" si="3"/>
        <v>24.78</v>
      </c>
      <c r="L16" s="418">
        <f t="shared" si="4"/>
        <v>343.53</v>
      </c>
      <c r="M16" s="418">
        <f t="shared" si="5"/>
        <v>368.30999999999995</v>
      </c>
      <c r="N16" s="418">
        <f t="shared" si="6"/>
        <v>22.68</v>
      </c>
      <c r="O16" s="418">
        <f t="shared" si="7"/>
        <v>343.53</v>
      </c>
      <c r="P16" s="418">
        <f t="shared" si="8"/>
        <v>366.21</v>
      </c>
      <c r="Q16" s="418">
        <f t="shared" si="9"/>
        <v>7.5</v>
      </c>
      <c r="R16" s="418">
        <f t="shared" si="9"/>
        <v>0</v>
      </c>
      <c r="S16" s="418">
        <f t="shared" si="10"/>
        <v>7.5</v>
      </c>
      <c r="T16" s="417" t="s">
        <v>917</v>
      </c>
      <c r="U16" s="422">
        <v>378</v>
      </c>
      <c r="V16" s="422">
        <v>378</v>
      </c>
    </row>
    <row r="17" spans="1:22" ht="33.6" customHeight="1">
      <c r="A17" s="415">
        <v>5</v>
      </c>
      <c r="B17" s="416" t="s">
        <v>905</v>
      </c>
      <c r="C17" s="424">
        <v>579</v>
      </c>
      <c r="D17" s="422">
        <v>497</v>
      </c>
      <c r="E17" s="418">
        <f t="shared" si="0"/>
        <v>34.74</v>
      </c>
      <c r="F17" s="418">
        <v>451.82</v>
      </c>
      <c r="G17" s="418">
        <f t="shared" si="1"/>
        <v>486.56</v>
      </c>
      <c r="H17" s="418">
        <v>4.8</v>
      </c>
      <c r="I17" s="418">
        <v>0</v>
      </c>
      <c r="J17" s="418">
        <f t="shared" si="2"/>
        <v>4.8</v>
      </c>
      <c r="K17" s="418">
        <f t="shared" si="3"/>
        <v>29.94</v>
      </c>
      <c r="L17" s="418">
        <f t="shared" si="4"/>
        <v>451.82</v>
      </c>
      <c r="M17" s="418">
        <f t="shared" si="5"/>
        <v>481.76</v>
      </c>
      <c r="N17" s="418">
        <f t="shared" si="6"/>
        <v>29.82</v>
      </c>
      <c r="O17" s="418">
        <f t="shared" si="7"/>
        <v>451.82</v>
      </c>
      <c r="P17" s="418">
        <f t="shared" si="8"/>
        <v>481.64</v>
      </c>
      <c r="Q17" s="418">
        <f t="shared" si="9"/>
        <v>4.9200000000000017</v>
      </c>
      <c r="R17" s="418">
        <f t="shared" si="9"/>
        <v>0</v>
      </c>
      <c r="S17" s="418">
        <f t="shared" si="10"/>
        <v>4.9200000000000017</v>
      </c>
      <c r="T17" s="417" t="s">
        <v>917</v>
      </c>
      <c r="U17" s="422">
        <v>497</v>
      </c>
      <c r="V17" s="422">
        <v>497</v>
      </c>
    </row>
    <row r="18" spans="1:22" ht="33.6" customHeight="1">
      <c r="A18" s="415">
        <v>6</v>
      </c>
      <c r="B18" s="416" t="s">
        <v>906</v>
      </c>
      <c r="C18" s="424">
        <v>335</v>
      </c>
      <c r="D18" s="422">
        <v>279</v>
      </c>
      <c r="E18" s="418">
        <f t="shared" si="0"/>
        <v>20.100000000000001</v>
      </c>
      <c r="F18" s="418">
        <v>253.44</v>
      </c>
      <c r="G18" s="418">
        <f t="shared" si="1"/>
        <v>273.54000000000002</v>
      </c>
      <c r="H18" s="418">
        <v>2.94</v>
      </c>
      <c r="I18" s="418">
        <v>0</v>
      </c>
      <c r="J18" s="418">
        <f t="shared" si="2"/>
        <v>2.94</v>
      </c>
      <c r="K18" s="418">
        <f t="shared" si="3"/>
        <v>17.16</v>
      </c>
      <c r="L18" s="418">
        <f t="shared" si="4"/>
        <v>253.44</v>
      </c>
      <c r="M18" s="418">
        <f t="shared" si="5"/>
        <v>270.60000000000002</v>
      </c>
      <c r="N18" s="418">
        <f t="shared" si="6"/>
        <v>16.739999999999998</v>
      </c>
      <c r="O18" s="418">
        <f t="shared" si="7"/>
        <v>253.44</v>
      </c>
      <c r="P18" s="418">
        <f t="shared" si="8"/>
        <v>270.18</v>
      </c>
      <c r="Q18" s="418">
        <f t="shared" si="9"/>
        <v>3.360000000000003</v>
      </c>
      <c r="R18" s="418">
        <f t="shared" si="9"/>
        <v>0</v>
      </c>
      <c r="S18" s="418">
        <f t="shared" si="10"/>
        <v>3.360000000000003</v>
      </c>
      <c r="T18" s="417" t="s">
        <v>917</v>
      </c>
      <c r="U18" s="422">
        <v>279</v>
      </c>
      <c r="V18" s="422">
        <v>279</v>
      </c>
    </row>
    <row r="19" spans="1:22" ht="33.6" customHeight="1">
      <c r="A19" s="415">
        <v>7</v>
      </c>
      <c r="B19" s="416" t="s">
        <v>907</v>
      </c>
      <c r="C19" s="424">
        <v>693</v>
      </c>
      <c r="D19" s="422">
        <v>606</v>
      </c>
      <c r="E19" s="418">
        <f t="shared" si="0"/>
        <v>41.58</v>
      </c>
      <c r="F19" s="418">
        <v>551.01</v>
      </c>
      <c r="G19" s="418">
        <f t="shared" si="1"/>
        <v>592.59</v>
      </c>
      <c r="H19" s="418">
        <v>6.06</v>
      </c>
      <c r="I19" s="418">
        <v>0</v>
      </c>
      <c r="J19" s="418">
        <f t="shared" si="2"/>
        <v>6.06</v>
      </c>
      <c r="K19" s="418">
        <f t="shared" si="3"/>
        <v>35.519999999999996</v>
      </c>
      <c r="L19" s="418">
        <f t="shared" si="4"/>
        <v>551.01</v>
      </c>
      <c r="M19" s="418">
        <f t="shared" si="5"/>
        <v>586.53</v>
      </c>
      <c r="N19" s="418">
        <v>36.35</v>
      </c>
      <c r="O19" s="418">
        <f t="shared" si="7"/>
        <v>551.01</v>
      </c>
      <c r="P19" s="418">
        <f t="shared" si="8"/>
        <v>587.36</v>
      </c>
      <c r="Q19" s="418">
        <f t="shared" si="9"/>
        <v>5.2299999999999969</v>
      </c>
      <c r="R19" s="418">
        <f t="shared" si="9"/>
        <v>0</v>
      </c>
      <c r="S19" s="418">
        <f t="shared" si="10"/>
        <v>5.2299999999999969</v>
      </c>
      <c r="T19" s="417" t="s">
        <v>917</v>
      </c>
      <c r="U19" s="422">
        <v>606</v>
      </c>
      <c r="V19" s="422">
        <v>606</v>
      </c>
    </row>
    <row r="20" spans="1:22" ht="33.6" customHeight="1">
      <c r="A20" s="415">
        <v>8</v>
      </c>
      <c r="B20" s="416" t="s">
        <v>908</v>
      </c>
      <c r="C20" s="424">
        <v>688</v>
      </c>
      <c r="D20" s="422">
        <v>570</v>
      </c>
      <c r="E20" s="418">
        <f t="shared" si="0"/>
        <v>41.28</v>
      </c>
      <c r="F20" s="418">
        <v>518.25</v>
      </c>
      <c r="G20" s="418">
        <f t="shared" si="1"/>
        <v>559.53</v>
      </c>
      <c r="H20" s="418">
        <v>7.56</v>
      </c>
      <c r="I20" s="418">
        <v>0</v>
      </c>
      <c r="J20" s="418">
        <f t="shared" si="2"/>
        <v>7.56</v>
      </c>
      <c r="K20" s="418">
        <f t="shared" si="3"/>
        <v>33.72</v>
      </c>
      <c r="L20" s="418">
        <f t="shared" si="4"/>
        <v>518.25</v>
      </c>
      <c r="M20" s="418">
        <f t="shared" si="5"/>
        <v>551.97</v>
      </c>
      <c r="N20" s="418">
        <f t="shared" si="6"/>
        <v>34.200000000000003</v>
      </c>
      <c r="O20" s="418">
        <f t="shared" si="7"/>
        <v>518.25</v>
      </c>
      <c r="P20" s="418">
        <f t="shared" si="8"/>
        <v>552.45000000000005</v>
      </c>
      <c r="Q20" s="418">
        <f t="shared" si="9"/>
        <v>7.0799999999999983</v>
      </c>
      <c r="R20" s="418">
        <f t="shared" si="9"/>
        <v>0</v>
      </c>
      <c r="S20" s="418">
        <f t="shared" si="10"/>
        <v>7.0799999999999983</v>
      </c>
      <c r="T20" s="417" t="s">
        <v>917</v>
      </c>
      <c r="U20" s="422">
        <v>570</v>
      </c>
      <c r="V20" s="422">
        <v>570</v>
      </c>
    </row>
    <row r="21" spans="1:22" ht="33.6" customHeight="1">
      <c r="A21" s="415">
        <v>9</v>
      </c>
      <c r="B21" s="416" t="s">
        <v>909</v>
      </c>
      <c r="C21" s="424">
        <v>682</v>
      </c>
      <c r="D21" s="422">
        <v>534</v>
      </c>
      <c r="E21" s="418">
        <f t="shared" si="0"/>
        <v>40.92</v>
      </c>
      <c r="F21" s="418">
        <v>485.49</v>
      </c>
      <c r="G21" s="418">
        <f t="shared" si="1"/>
        <v>526.41</v>
      </c>
      <c r="H21" s="418">
        <v>8.4</v>
      </c>
      <c r="I21" s="418">
        <v>0</v>
      </c>
      <c r="J21" s="418">
        <f t="shared" si="2"/>
        <v>8.4</v>
      </c>
      <c r="K21" s="418">
        <f t="shared" si="3"/>
        <v>32.520000000000003</v>
      </c>
      <c r="L21" s="418">
        <f t="shared" si="4"/>
        <v>485.49</v>
      </c>
      <c r="M21" s="418">
        <f t="shared" si="5"/>
        <v>518.01</v>
      </c>
      <c r="N21" s="418">
        <f t="shared" si="6"/>
        <v>32.04</v>
      </c>
      <c r="O21" s="418">
        <f t="shared" si="7"/>
        <v>485.49</v>
      </c>
      <c r="P21" s="418">
        <f t="shared" si="8"/>
        <v>517.53</v>
      </c>
      <c r="Q21" s="418">
        <f t="shared" si="9"/>
        <v>8.8800000000000026</v>
      </c>
      <c r="R21" s="418">
        <f t="shared" si="9"/>
        <v>0</v>
      </c>
      <c r="S21" s="418">
        <f t="shared" si="10"/>
        <v>8.8800000000000026</v>
      </c>
      <c r="T21" s="417" t="s">
        <v>917</v>
      </c>
      <c r="U21" s="422">
        <v>534</v>
      </c>
      <c r="V21" s="422">
        <v>534</v>
      </c>
    </row>
    <row r="22" spans="1:22" ht="33.6" customHeight="1">
      <c r="A22" s="415">
        <v>10</v>
      </c>
      <c r="B22" s="416" t="s">
        <v>910</v>
      </c>
      <c r="C22" s="424">
        <v>1078</v>
      </c>
      <c r="D22" s="422">
        <v>974</v>
      </c>
      <c r="E22" s="418">
        <f t="shared" si="0"/>
        <v>64.680000000000007</v>
      </c>
      <c r="F22" s="418">
        <v>885.82</v>
      </c>
      <c r="G22" s="418">
        <f t="shared" si="1"/>
        <v>950.5</v>
      </c>
      <c r="H22" s="418">
        <v>10.91</v>
      </c>
      <c r="I22" s="418">
        <v>0</v>
      </c>
      <c r="J22" s="418">
        <f t="shared" si="2"/>
        <v>10.91</v>
      </c>
      <c r="K22" s="418">
        <f t="shared" si="3"/>
        <v>53.77000000000001</v>
      </c>
      <c r="L22" s="418">
        <f t="shared" si="4"/>
        <v>885.82</v>
      </c>
      <c r="M22" s="418">
        <f t="shared" si="5"/>
        <v>939.59</v>
      </c>
      <c r="N22" s="418">
        <f t="shared" si="6"/>
        <v>58.44</v>
      </c>
      <c r="O22" s="418">
        <f t="shared" si="7"/>
        <v>885.82</v>
      </c>
      <c r="P22" s="418">
        <f t="shared" si="8"/>
        <v>944.26</v>
      </c>
      <c r="Q22" s="418">
        <f t="shared" si="9"/>
        <v>6.2400000000000091</v>
      </c>
      <c r="R22" s="418">
        <f t="shared" si="9"/>
        <v>0</v>
      </c>
      <c r="S22" s="418">
        <f t="shared" si="10"/>
        <v>6.2400000000000091</v>
      </c>
      <c r="T22" s="417" t="s">
        <v>917</v>
      </c>
      <c r="U22" s="422">
        <v>974</v>
      </c>
      <c r="V22" s="422">
        <v>974</v>
      </c>
    </row>
    <row r="23" spans="1:22" ht="33.6" customHeight="1">
      <c r="A23" s="415">
        <v>11</v>
      </c>
      <c r="B23" s="416" t="s">
        <v>911</v>
      </c>
      <c r="C23" s="424">
        <v>810</v>
      </c>
      <c r="D23" s="422">
        <v>689</v>
      </c>
      <c r="E23" s="418">
        <f t="shared" si="0"/>
        <v>48.6</v>
      </c>
      <c r="F23" s="418">
        <v>626.54</v>
      </c>
      <c r="G23" s="418">
        <f t="shared" si="1"/>
        <v>675.14</v>
      </c>
      <c r="H23" s="418">
        <v>6.9</v>
      </c>
      <c r="I23" s="418">
        <v>0</v>
      </c>
      <c r="J23" s="418">
        <f t="shared" si="2"/>
        <v>6.9</v>
      </c>
      <c r="K23" s="418">
        <f t="shared" si="3"/>
        <v>41.7</v>
      </c>
      <c r="L23" s="418">
        <f t="shared" si="4"/>
        <v>626.54</v>
      </c>
      <c r="M23" s="418">
        <f t="shared" si="5"/>
        <v>668.24</v>
      </c>
      <c r="N23" s="418">
        <f t="shared" si="6"/>
        <v>41.34</v>
      </c>
      <c r="O23" s="418">
        <f t="shared" si="7"/>
        <v>626.54</v>
      </c>
      <c r="P23" s="418">
        <f t="shared" si="8"/>
        <v>667.88</v>
      </c>
      <c r="Q23" s="418">
        <f t="shared" si="9"/>
        <v>7.259999999999998</v>
      </c>
      <c r="R23" s="418">
        <f t="shared" si="9"/>
        <v>0</v>
      </c>
      <c r="S23" s="418">
        <f t="shared" si="10"/>
        <v>7.259999999999998</v>
      </c>
      <c r="T23" s="417" t="s">
        <v>917</v>
      </c>
      <c r="U23" s="422">
        <v>689</v>
      </c>
      <c r="V23" s="422">
        <v>689</v>
      </c>
    </row>
    <row r="24" spans="1:22" ht="33.6" customHeight="1">
      <c r="A24" s="415">
        <v>12</v>
      </c>
      <c r="B24" s="416" t="s">
        <v>912</v>
      </c>
      <c r="C24" s="424">
        <v>277</v>
      </c>
      <c r="D24" s="422">
        <v>219</v>
      </c>
      <c r="E24" s="418">
        <f t="shared" si="0"/>
        <v>16.62</v>
      </c>
      <c r="F24" s="418">
        <v>198.84</v>
      </c>
      <c r="G24" s="418">
        <f t="shared" si="1"/>
        <v>215.46</v>
      </c>
      <c r="H24" s="418">
        <v>3.6</v>
      </c>
      <c r="I24" s="418">
        <v>0</v>
      </c>
      <c r="J24" s="418">
        <f t="shared" si="2"/>
        <v>3.6</v>
      </c>
      <c r="K24" s="418">
        <f t="shared" si="3"/>
        <v>13.020000000000001</v>
      </c>
      <c r="L24" s="418">
        <f t="shared" si="4"/>
        <v>198.84</v>
      </c>
      <c r="M24" s="418">
        <f t="shared" si="5"/>
        <v>211.86</v>
      </c>
      <c r="N24" s="418">
        <f t="shared" si="6"/>
        <v>13.14</v>
      </c>
      <c r="O24" s="418">
        <f t="shared" si="7"/>
        <v>198.84</v>
      </c>
      <c r="P24" s="418">
        <f t="shared" si="8"/>
        <v>211.98000000000002</v>
      </c>
      <c r="Q24" s="418">
        <f t="shared" si="9"/>
        <v>3.4800000000000004</v>
      </c>
      <c r="R24" s="418">
        <f t="shared" si="9"/>
        <v>0</v>
      </c>
      <c r="S24" s="418">
        <f t="shared" si="10"/>
        <v>3.4800000000000004</v>
      </c>
      <c r="T24" s="417" t="s">
        <v>917</v>
      </c>
      <c r="U24" s="422">
        <v>219</v>
      </c>
      <c r="V24" s="422">
        <v>219</v>
      </c>
    </row>
    <row r="25" spans="1:22" ht="33.6" customHeight="1">
      <c r="A25" s="415">
        <v>13</v>
      </c>
      <c r="B25" s="416" t="s">
        <v>913</v>
      </c>
      <c r="C25" s="424">
        <v>787</v>
      </c>
      <c r="D25" s="422">
        <v>647</v>
      </c>
      <c r="E25" s="418">
        <f t="shared" si="0"/>
        <v>47.22</v>
      </c>
      <c r="F25" s="418">
        <v>588.32000000000005</v>
      </c>
      <c r="G25" s="418">
        <f t="shared" si="1"/>
        <v>635.54000000000008</v>
      </c>
      <c r="H25" s="418">
        <v>7.74</v>
      </c>
      <c r="I25" s="418">
        <v>0</v>
      </c>
      <c r="J25" s="418">
        <f t="shared" si="2"/>
        <v>7.74</v>
      </c>
      <c r="K25" s="418">
        <f t="shared" si="3"/>
        <v>39.479999999999997</v>
      </c>
      <c r="L25" s="418">
        <f t="shared" si="4"/>
        <v>588.32000000000005</v>
      </c>
      <c r="M25" s="418">
        <f t="shared" si="5"/>
        <v>627.80000000000007</v>
      </c>
      <c r="N25" s="418">
        <f t="shared" si="6"/>
        <v>38.82</v>
      </c>
      <c r="O25" s="418">
        <f t="shared" si="7"/>
        <v>588.32000000000005</v>
      </c>
      <c r="P25" s="418">
        <f t="shared" si="8"/>
        <v>627.1400000000001</v>
      </c>
      <c r="Q25" s="418">
        <f t="shared" si="9"/>
        <v>8.3999999999999986</v>
      </c>
      <c r="R25" s="418">
        <f t="shared" si="9"/>
        <v>0</v>
      </c>
      <c r="S25" s="418">
        <f t="shared" si="10"/>
        <v>8.3999999999999986</v>
      </c>
      <c r="T25" s="417" t="s">
        <v>917</v>
      </c>
      <c r="U25" s="422">
        <v>647</v>
      </c>
      <c r="V25" s="422">
        <v>647</v>
      </c>
    </row>
    <row r="26" spans="1:22" ht="33.6" customHeight="1">
      <c r="A26" s="415">
        <v>14</v>
      </c>
      <c r="B26" s="416" t="s">
        <v>914</v>
      </c>
      <c r="C26" s="424">
        <v>440</v>
      </c>
      <c r="D26" s="422">
        <v>341</v>
      </c>
      <c r="E26" s="418">
        <f t="shared" si="0"/>
        <v>26.4</v>
      </c>
      <c r="F26" s="418">
        <v>309.86</v>
      </c>
      <c r="G26" s="418">
        <f t="shared" si="1"/>
        <v>336.26</v>
      </c>
      <c r="H26" s="418">
        <v>5.22</v>
      </c>
      <c r="I26" s="418">
        <v>0</v>
      </c>
      <c r="J26" s="418">
        <f t="shared" si="2"/>
        <v>5.22</v>
      </c>
      <c r="K26" s="418">
        <f t="shared" si="3"/>
        <v>21.18</v>
      </c>
      <c r="L26" s="418">
        <f t="shared" si="4"/>
        <v>309.86</v>
      </c>
      <c r="M26" s="418">
        <f t="shared" si="5"/>
        <v>331.04</v>
      </c>
      <c r="N26" s="418">
        <f t="shared" si="6"/>
        <v>20.46</v>
      </c>
      <c r="O26" s="418">
        <f t="shared" si="7"/>
        <v>309.86</v>
      </c>
      <c r="P26" s="418">
        <f t="shared" si="8"/>
        <v>330.32</v>
      </c>
      <c r="Q26" s="418">
        <f t="shared" si="9"/>
        <v>5.9399999999999977</v>
      </c>
      <c r="R26" s="418">
        <f t="shared" si="9"/>
        <v>0</v>
      </c>
      <c r="S26" s="418">
        <f t="shared" si="10"/>
        <v>5.9399999999999977</v>
      </c>
      <c r="T26" s="417" t="s">
        <v>917</v>
      </c>
      <c r="U26" s="422">
        <v>341</v>
      </c>
      <c r="V26" s="422">
        <v>341</v>
      </c>
    </row>
    <row r="27" spans="1:22" ht="30.6" customHeight="1">
      <c r="A27" s="927" t="s">
        <v>17</v>
      </c>
      <c r="B27" s="928"/>
      <c r="C27" s="425">
        <v>8456</v>
      </c>
      <c r="D27" s="423">
        <v>7093</v>
      </c>
      <c r="E27" s="419">
        <v>507.36</v>
      </c>
      <c r="F27" s="420">
        <v>6448.26</v>
      </c>
      <c r="G27" s="420">
        <f>SUM(G13:G26)</f>
        <v>6955.6200000000008</v>
      </c>
      <c r="H27" s="420">
        <v>83.09</v>
      </c>
      <c r="I27" s="420">
        <v>0</v>
      </c>
      <c r="J27" s="420">
        <f t="shared" ref="J27:S27" si="11">SUM(J13:J26)</f>
        <v>83.09</v>
      </c>
      <c r="K27" s="420">
        <f t="shared" si="11"/>
        <v>424.27</v>
      </c>
      <c r="L27" s="420">
        <f t="shared" si="11"/>
        <v>6448.2599999999993</v>
      </c>
      <c r="M27" s="420">
        <f t="shared" si="11"/>
        <v>6872.5300000000007</v>
      </c>
      <c r="N27" s="420">
        <f t="shared" si="11"/>
        <v>425.56999999999994</v>
      </c>
      <c r="O27" s="420">
        <f t="shared" si="11"/>
        <v>6448.2599999999993</v>
      </c>
      <c r="P27" s="420">
        <f t="shared" si="11"/>
        <v>6873.8300000000008</v>
      </c>
      <c r="Q27" s="420">
        <f t="shared" si="11"/>
        <v>81.79000000000002</v>
      </c>
      <c r="R27" s="420">
        <f t="shared" si="11"/>
        <v>0</v>
      </c>
      <c r="S27" s="420">
        <f t="shared" si="11"/>
        <v>81.79000000000002</v>
      </c>
      <c r="T27" s="419"/>
      <c r="U27" s="423">
        <v>7093</v>
      </c>
      <c r="V27" s="423">
        <v>7093</v>
      </c>
    </row>
    <row r="32" spans="1:22" s="538" customFormat="1" ht="17.45" customHeight="1">
      <c r="A32" s="13" t="s">
        <v>1054</v>
      </c>
      <c r="B32" s="13"/>
      <c r="C32" s="13"/>
      <c r="D32" s="13"/>
      <c r="E32" s="13"/>
      <c r="F32" s="13"/>
      <c r="G32" s="13"/>
      <c r="H32" s="13"/>
      <c r="I32" s="13"/>
      <c r="J32" s="13"/>
      <c r="K32" s="13"/>
      <c r="L32" s="13"/>
      <c r="M32" s="13"/>
      <c r="S32" s="891" t="s">
        <v>1056</v>
      </c>
      <c r="T32" s="891"/>
      <c r="U32" s="891"/>
      <c r="V32" s="891"/>
    </row>
    <row r="33" spans="1:22" s="538" customFormat="1" ht="17.45" customHeight="1">
      <c r="A33" s="885"/>
      <c r="B33" s="885"/>
      <c r="C33" s="885"/>
      <c r="D33" s="885"/>
      <c r="E33" s="885"/>
      <c r="F33" s="885"/>
      <c r="G33" s="885"/>
      <c r="H33" s="885"/>
      <c r="I33" s="885"/>
      <c r="J33" s="885"/>
      <c r="K33" s="885"/>
      <c r="L33" s="885"/>
      <c r="M33" s="885"/>
      <c r="N33" s="885"/>
      <c r="O33" s="885"/>
      <c r="P33" s="885"/>
      <c r="Q33" s="885"/>
      <c r="S33" s="783" t="s">
        <v>1034</v>
      </c>
      <c r="T33" s="783"/>
      <c r="U33" s="783"/>
      <c r="V33" s="783"/>
    </row>
    <row r="34" spans="1:22" s="538" customFormat="1" ht="17.45" customHeight="1">
      <c r="A34" s="885"/>
      <c r="B34" s="885"/>
      <c r="C34" s="885"/>
      <c r="D34" s="885"/>
      <c r="E34" s="885"/>
      <c r="F34" s="885"/>
      <c r="G34" s="885"/>
      <c r="H34" s="885"/>
      <c r="I34" s="885"/>
      <c r="J34" s="885"/>
      <c r="K34" s="885"/>
      <c r="L34" s="885"/>
      <c r="M34" s="885"/>
      <c r="N34" s="885"/>
      <c r="O34" s="885"/>
      <c r="P34" s="885"/>
      <c r="Q34" s="885"/>
      <c r="S34" s="783" t="s">
        <v>1035</v>
      </c>
      <c r="T34" s="783"/>
      <c r="U34" s="783"/>
      <c r="V34" s="783"/>
    </row>
    <row r="35" spans="1:22" s="538" customFormat="1" ht="17.45" customHeight="1">
      <c r="O35" s="783"/>
      <c r="P35" s="783"/>
      <c r="Q35" s="783"/>
      <c r="S35" s="930" t="s">
        <v>710</v>
      </c>
      <c r="T35" s="930"/>
      <c r="U35" s="930"/>
      <c r="V35" s="930"/>
    </row>
    <row r="43" spans="1:22" ht="14.25">
      <c r="G43" s="426"/>
      <c r="H43" s="12"/>
      <c r="I43" s="427"/>
      <c r="J43" s="12"/>
    </row>
    <row r="44" spans="1:22" ht="14.25">
      <c r="G44" s="426"/>
      <c r="H44" s="12"/>
      <c r="I44" s="427"/>
      <c r="J44" s="12"/>
    </row>
    <row r="45" spans="1:22" ht="14.25">
      <c r="G45" s="426"/>
      <c r="H45" s="12"/>
      <c r="I45" s="427"/>
      <c r="J45" s="12"/>
    </row>
    <row r="46" spans="1:22" ht="14.25">
      <c r="G46" s="426"/>
      <c r="H46" s="12"/>
      <c r="I46" s="427"/>
      <c r="J46" s="12"/>
    </row>
    <row r="47" spans="1:22" ht="14.25">
      <c r="G47" s="426"/>
      <c r="H47" s="12"/>
      <c r="I47" s="427"/>
      <c r="J47" s="12"/>
    </row>
    <row r="48" spans="1:22" ht="14.25">
      <c r="G48" s="426"/>
      <c r="H48" s="12"/>
      <c r="I48" s="427"/>
      <c r="J48" s="12"/>
    </row>
    <row r="49" spans="7:10" ht="14.25">
      <c r="G49" s="426"/>
      <c r="H49" s="12"/>
      <c r="I49" s="427"/>
      <c r="J49" s="12"/>
    </row>
    <row r="50" spans="7:10" ht="14.25">
      <c r="G50" s="426"/>
      <c r="H50" s="12"/>
      <c r="I50" s="427"/>
      <c r="J50" s="12"/>
    </row>
    <row r="51" spans="7:10" ht="14.25">
      <c r="G51" s="426"/>
      <c r="H51" s="12"/>
      <c r="I51" s="427"/>
      <c r="J51" s="12"/>
    </row>
    <row r="52" spans="7:10" ht="14.25">
      <c r="G52" s="426"/>
      <c r="H52" s="12"/>
      <c r="I52" s="427"/>
      <c r="J52" s="12"/>
    </row>
    <row r="53" spans="7:10" ht="14.25">
      <c r="G53" s="426"/>
      <c r="H53" s="12"/>
      <c r="I53" s="427"/>
      <c r="J53" s="12"/>
    </row>
    <row r="54" spans="7:10" ht="14.25">
      <c r="G54" s="426"/>
      <c r="H54" s="12"/>
      <c r="I54" s="427"/>
      <c r="J54" s="12"/>
    </row>
    <row r="55" spans="7:10" ht="14.25">
      <c r="G55" s="426"/>
      <c r="H55" s="12"/>
      <c r="I55" s="427"/>
      <c r="J55" s="12"/>
    </row>
    <row r="56" spans="7:10" ht="14.25">
      <c r="G56" s="426"/>
      <c r="H56" s="12"/>
      <c r="I56" s="427"/>
      <c r="J56" s="12"/>
    </row>
    <row r="57" spans="7:10" ht="15">
      <c r="G57" s="428"/>
      <c r="H57" s="12"/>
      <c r="I57" s="427"/>
      <c r="J57" s="12"/>
    </row>
    <row r="58" spans="7:10">
      <c r="G58" s="12"/>
      <c r="H58" s="12"/>
      <c r="I58" s="12"/>
      <c r="J58" s="12"/>
    </row>
    <row r="59" spans="7:10">
      <c r="G59" s="12"/>
      <c r="H59" s="12"/>
      <c r="I59" s="12"/>
      <c r="J59" s="12"/>
    </row>
  </sheetData>
  <mergeCells count="27">
    <mergeCell ref="S35:V35"/>
    <mergeCell ref="O35:Q35"/>
    <mergeCell ref="U10:U11"/>
    <mergeCell ref="T10:T11"/>
    <mergeCell ref="A10:A11"/>
    <mergeCell ref="B10:B11"/>
    <mergeCell ref="C10:C11"/>
    <mergeCell ref="A33:Q33"/>
    <mergeCell ref="A34:Q34"/>
    <mergeCell ref="D10:D11"/>
    <mergeCell ref="E10:G10"/>
    <mergeCell ref="H10:J10"/>
    <mergeCell ref="A27:B27"/>
    <mergeCell ref="S32:V32"/>
    <mergeCell ref="S33:V33"/>
    <mergeCell ref="S34:V34"/>
    <mergeCell ref="P8:V8"/>
    <mergeCell ref="Q1:V1"/>
    <mergeCell ref="K10:M10"/>
    <mergeCell ref="N10:P10"/>
    <mergeCell ref="Q10:S10"/>
    <mergeCell ref="A3:Q3"/>
    <mergeCell ref="A4:P4"/>
    <mergeCell ref="A5:Q5"/>
    <mergeCell ref="A7:S7"/>
    <mergeCell ref="P9:V9"/>
    <mergeCell ref="V10:V11"/>
  </mergeCells>
  <printOptions horizontalCentered="1"/>
  <pageMargins left="0.70866141732283472" right="0.70866141732283472" top="0.23622047244094491" bottom="0" header="0.31496062992125984" footer="0.31496062992125984"/>
  <pageSetup paperSize="9" scale="53"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V32"/>
  <sheetViews>
    <sheetView topLeftCell="A16" zoomScaleSheetLayoutView="100" workbookViewId="0">
      <selection activeCell="K14" sqref="K14"/>
    </sheetView>
  </sheetViews>
  <sheetFormatPr defaultColWidth="9.140625" defaultRowHeight="12.75"/>
  <cols>
    <col min="1" max="1" width="9.140625" style="394"/>
    <col min="2" max="2" width="25.7109375" style="394" customWidth="1"/>
    <col min="3" max="3" width="16.5703125" style="394" customWidth="1"/>
    <col min="4" max="4" width="17.7109375" style="394" customWidth="1"/>
    <col min="5" max="5" width="18.85546875" style="394" customWidth="1"/>
    <col min="6" max="6" width="19" style="394" customWidth="1"/>
    <col min="7" max="7" width="22.5703125" style="394" customWidth="1"/>
    <col min="8" max="8" width="16.7109375" style="394" customWidth="1"/>
    <col min="9" max="9" width="30.140625" style="394" customWidth="1"/>
    <col min="10" max="16384" width="9.140625" style="394"/>
  </cols>
  <sheetData>
    <row r="1" spans="1:22" customFormat="1" ht="15">
      <c r="I1" s="396" t="s">
        <v>65</v>
      </c>
      <c r="J1" s="39"/>
    </row>
    <row r="2" spans="1:22" customFormat="1" ht="15">
      <c r="C2" s="890" t="s">
        <v>0</v>
      </c>
      <c r="D2" s="890"/>
      <c r="E2" s="890"/>
      <c r="F2" s="890"/>
      <c r="G2" s="890"/>
      <c r="H2" s="890"/>
      <c r="I2" s="41"/>
      <c r="J2" s="41"/>
    </row>
    <row r="3" spans="1:22" customFormat="1" ht="20.25" customHeight="1">
      <c r="B3" s="393"/>
      <c r="C3" s="941" t="s">
        <v>747</v>
      </c>
      <c r="D3" s="941"/>
      <c r="E3" s="941"/>
      <c r="F3" s="941"/>
      <c r="G3" s="941"/>
      <c r="H3" s="941"/>
      <c r="I3" s="386"/>
      <c r="J3" s="40"/>
    </row>
    <row r="4" spans="1:22" customFormat="1" ht="10.5" customHeight="1"/>
    <row r="5" spans="1:22" ht="30.75" customHeight="1">
      <c r="A5" s="398"/>
      <c r="B5" s="898" t="s">
        <v>816</v>
      </c>
      <c r="C5" s="898"/>
      <c r="D5" s="898"/>
      <c r="E5" s="898"/>
      <c r="F5" s="898"/>
      <c r="G5" s="898"/>
      <c r="H5" s="898"/>
      <c r="I5" s="898"/>
    </row>
    <row r="6" spans="1:22">
      <c r="C6" s="631"/>
      <c r="D6" s="631"/>
      <c r="E6" s="631"/>
      <c r="F6" s="631"/>
      <c r="G6" s="631"/>
      <c r="H6" s="631"/>
    </row>
    <row r="7" spans="1:22" ht="0.75" customHeight="1"/>
    <row r="8" spans="1:22">
      <c r="A8" s="14" t="s">
        <v>25</v>
      </c>
      <c r="B8" s="14" t="s">
        <v>1027</v>
      </c>
      <c r="I8" s="397" t="s">
        <v>21</v>
      </c>
    </row>
    <row r="9" spans="1:22">
      <c r="A9" s="879" t="s">
        <v>1025</v>
      </c>
      <c r="B9" s="879"/>
      <c r="C9" s="879"/>
      <c r="D9" s="879"/>
      <c r="E9" s="879"/>
      <c r="F9" s="879"/>
      <c r="G9" s="879"/>
      <c r="H9" s="879"/>
      <c r="I9" s="879"/>
      <c r="U9" s="18"/>
      <c r="V9" s="20"/>
    </row>
    <row r="10" spans="1:22" ht="44.25" customHeight="1">
      <c r="A10" s="385" t="s">
        <v>2</v>
      </c>
      <c r="B10" s="385" t="s">
        <v>3</v>
      </c>
      <c r="C10" s="392" t="s">
        <v>853</v>
      </c>
      <c r="D10" s="392" t="s">
        <v>855</v>
      </c>
      <c r="E10" s="392" t="s">
        <v>114</v>
      </c>
      <c r="F10" s="385" t="s">
        <v>225</v>
      </c>
      <c r="G10" s="392" t="s">
        <v>714</v>
      </c>
      <c r="H10" s="392" t="s">
        <v>155</v>
      </c>
      <c r="I10" s="30" t="s">
        <v>856</v>
      </c>
    </row>
    <row r="11" spans="1:22" s="106" customFormat="1" ht="15.75" customHeight="1">
      <c r="A11" s="63">
        <v>1</v>
      </c>
      <c r="B11" s="62">
        <v>2</v>
      </c>
      <c r="C11" s="63">
        <v>3</v>
      </c>
      <c r="D11" s="62">
        <v>4</v>
      </c>
      <c r="E11" s="63">
        <v>5</v>
      </c>
      <c r="F11" s="62">
        <v>6</v>
      </c>
      <c r="G11" s="63">
        <v>7</v>
      </c>
      <c r="H11" s="62">
        <v>8</v>
      </c>
      <c r="I11" s="63">
        <v>9</v>
      </c>
    </row>
    <row r="12" spans="1:22" ht="20.45" customHeight="1">
      <c r="A12" s="694">
        <v>1</v>
      </c>
      <c r="B12" s="695" t="s">
        <v>901</v>
      </c>
      <c r="C12" s="696">
        <v>76.16</v>
      </c>
      <c r="D12" s="696">
        <v>0</v>
      </c>
      <c r="E12" s="696">
        <v>69.97</v>
      </c>
      <c r="F12" s="696">
        <v>30.32</v>
      </c>
      <c r="G12" s="696">
        <v>2150</v>
      </c>
      <c r="H12" s="696">
        <v>100.28999999999999</v>
      </c>
      <c r="I12" s="696">
        <v>0</v>
      </c>
    </row>
    <row r="13" spans="1:22" ht="20.45" customHeight="1">
      <c r="A13" s="694">
        <v>2</v>
      </c>
      <c r="B13" s="695" t="s">
        <v>902</v>
      </c>
      <c r="C13" s="696">
        <v>68.599999999999994</v>
      </c>
      <c r="D13" s="696">
        <v>0</v>
      </c>
      <c r="E13" s="696">
        <v>62.74</v>
      </c>
      <c r="F13" s="696">
        <v>27.19</v>
      </c>
      <c r="G13" s="696">
        <v>2150</v>
      </c>
      <c r="H13" s="696">
        <v>89.93</v>
      </c>
      <c r="I13" s="696">
        <v>0</v>
      </c>
    </row>
    <row r="14" spans="1:22" ht="20.45" customHeight="1">
      <c r="A14" s="694">
        <v>3</v>
      </c>
      <c r="B14" s="695" t="s">
        <v>903</v>
      </c>
      <c r="C14" s="696">
        <v>21.02</v>
      </c>
      <c r="D14" s="696">
        <v>0</v>
      </c>
      <c r="E14" s="696">
        <v>18.59</v>
      </c>
      <c r="F14" s="696">
        <v>8.06</v>
      </c>
      <c r="G14" s="696">
        <v>2150</v>
      </c>
      <c r="H14" s="696">
        <v>26.65</v>
      </c>
      <c r="I14" s="696">
        <v>0</v>
      </c>
    </row>
    <row r="15" spans="1:22" ht="20.45" customHeight="1">
      <c r="A15" s="694">
        <v>4</v>
      </c>
      <c r="B15" s="695" t="s">
        <v>904</v>
      </c>
      <c r="C15" s="696">
        <v>49.74</v>
      </c>
      <c r="D15" s="696">
        <v>0</v>
      </c>
      <c r="E15" s="696">
        <v>45.94</v>
      </c>
      <c r="F15" s="696">
        <v>19.91</v>
      </c>
      <c r="G15" s="696">
        <v>2150</v>
      </c>
      <c r="H15" s="696">
        <v>65.849999999999994</v>
      </c>
      <c r="I15" s="696">
        <v>0</v>
      </c>
    </row>
    <row r="16" spans="1:22" ht="20.45" customHeight="1">
      <c r="A16" s="694">
        <v>5</v>
      </c>
      <c r="B16" s="695" t="s">
        <v>905</v>
      </c>
      <c r="C16" s="696">
        <v>42.45</v>
      </c>
      <c r="D16" s="696">
        <v>0</v>
      </c>
      <c r="E16" s="696">
        <v>36.31</v>
      </c>
      <c r="F16" s="696">
        <v>15.73</v>
      </c>
      <c r="G16" s="696">
        <v>2150</v>
      </c>
      <c r="H16" s="696">
        <v>52.040000000000006</v>
      </c>
      <c r="I16" s="696">
        <v>0</v>
      </c>
    </row>
    <row r="17" spans="1:12" ht="20.45" customHeight="1">
      <c r="A17" s="694">
        <v>6</v>
      </c>
      <c r="B17" s="695" t="s">
        <v>906</v>
      </c>
      <c r="C17" s="696">
        <v>27.71</v>
      </c>
      <c r="D17" s="696">
        <v>0</v>
      </c>
      <c r="E17" s="696">
        <v>24.91</v>
      </c>
      <c r="F17" s="696">
        <v>10.79</v>
      </c>
      <c r="G17" s="696">
        <v>2150</v>
      </c>
      <c r="H17" s="696">
        <v>35.700000000000003</v>
      </c>
      <c r="I17" s="696">
        <v>0</v>
      </c>
    </row>
    <row r="18" spans="1:12" ht="20.45" customHeight="1">
      <c r="A18" s="694">
        <v>7</v>
      </c>
      <c r="B18" s="695" t="s">
        <v>907</v>
      </c>
      <c r="C18" s="696">
        <v>64.900000000000006</v>
      </c>
      <c r="D18" s="696">
        <v>0</v>
      </c>
      <c r="E18" s="696">
        <v>55.03</v>
      </c>
      <c r="F18" s="696">
        <v>23.85</v>
      </c>
      <c r="G18" s="696">
        <v>2150</v>
      </c>
      <c r="H18" s="696">
        <v>78.88</v>
      </c>
      <c r="I18" s="696">
        <v>0</v>
      </c>
    </row>
    <row r="19" spans="1:12" ht="20.45" customHeight="1">
      <c r="A19" s="694">
        <v>8</v>
      </c>
      <c r="B19" s="695" t="s">
        <v>908</v>
      </c>
      <c r="C19" s="696">
        <v>78.62</v>
      </c>
      <c r="D19" s="696">
        <v>0</v>
      </c>
      <c r="E19" s="696">
        <v>68.430000000000007</v>
      </c>
      <c r="F19" s="696">
        <v>29.65</v>
      </c>
      <c r="G19" s="696">
        <v>2150</v>
      </c>
      <c r="H19" s="696">
        <v>98.080000000000013</v>
      </c>
      <c r="I19" s="696">
        <v>0</v>
      </c>
    </row>
    <row r="20" spans="1:12" ht="20.45" customHeight="1">
      <c r="A20" s="694">
        <v>9</v>
      </c>
      <c r="B20" s="695" t="s">
        <v>909</v>
      </c>
      <c r="C20" s="696">
        <v>93.12</v>
      </c>
      <c r="D20" s="696">
        <v>0</v>
      </c>
      <c r="E20" s="696">
        <v>85.26</v>
      </c>
      <c r="F20" s="696">
        <v>36.94</v>
      </c>
      <c r="G20" s="696">
        <v>2150</v>
      </c>
      <c r="H20" s="696">
        <v>122.2</v>
      </c>
      <c r="I20" s="696">
        <v>0</v>
      </c>
    </row>
    <row r="21" spans="1:12" ht="20.45" customHeight="1">
      <c r="A21" s="694">
        <v>10</v>
      </c>
      <c r="B21" s="695" t="s">
        <v>910</v>
      </c>
      <c r="C21" s="696">
        <v>197.85</v>
      </c>
      <c r="D21" s="696">
        <v>0</v>
      </c>
      <c r="E21" s="696">
        <v>185.88</v>
      </c>
      <c r="F21" s="696">
        <v>80.55</v>
      </c>
      <c r="G21" s="696">
        <v>2150</v>
      </c>
      <c r="H21" s="696">
        <v>266.43</v>
      </c>
      <c r="I21" s="696">
        <v>0</v>
      </c>
    </row>
    <row r="22" spans="1:12" ht="20.45" customHeight="1">
      <c r="A22" s="694">
        <v>11</v>
      </c>
      <c r="B22" s="695" t="s">
        <v>911</v>
      </c>
      <c r="C22" s="696">
        <v>101.12</v>
      </c>
      <c r="D22" s="696">
        <v>0</v>
      </c>
      <c r="E22" s="696">
        <v>89.92</v>
      </c>
      <c r="F22" s="696">
        <v>38.97</v>
      </c>
      <c r="G22" s="696">
        <v>2150</v>
      </c>
      <c r="H22" s="696">
        <v>128.88999999999999</v>
      </c>
      <c r="I22" s="696">
        <v>0</v>
      </c>
    </row>
    <row r="23" spans="1:12" ht="20.45" customHeight="1">
      <c r="A23" s="694">
        <v>12</v>
      </c>
      <c r="B23" s="695" t="s">
        <v>912</v>
      </c>
      <c r="C23" s="696">
        <v>31.88</v>
      </c>
      <c r="D23" s="696">
        <v>0</v>
      </c>
      <c r="E23" s="696">
        <v>29.53</v>
      </c>
      <c r="F23" s="696">
        <v>12.79</v>
      </c>
      <c r="G23" s="696">
        <v>2150</v>
      </c>
      <c r="H23" s="696">
        <v>42.32</v>
      </c>
      <c r="I23" s="696">
        <v>0</v>
      </c>
    </row>
    <row r="24" spans="1:12" ht="20.45" customHeight="1">
      <c r="A24" s="694">
        <v>13</v>
      </c>
      <c r="B24" s="695" t="s">
        <v>913</v>
      </c>
      <c r="C24" s="696">
        <v>75.17</v>
      </c>
      <c r="D24" s="696">
        <v>0</v>
      </c>
      <c r="E24" s="696">
        <v>67.55</v>
      </c>
      <c r="F24" s="696">
        <v>29.27</v>
      </c>
      <c r="G24" s="696">
        <v>2150</v>
      </c>
      <c r="H24" s="696">
        <v>96.82</v>
      </c>
      <c r="I24" s="696">
        <v>0</v>
      </c>
    </row>
    <row r="25" spans="1:12" ht="20.45" customHeight="1">
      <c r="A25" s="694">
        <v>14</v>
      </c>
      <c r="B25" s="695" t="s">
        <v>914</v>
      </c>
      <c r="C25" s="696">
        <v>44.56</v>
      </c>
      <c r="D25" s="696">
        <v>0</v>
      </c>
      <c r="E25" s="696">
        <v>40.58</v>
      </c>
      <c r="F25" s="696">
        <v>17.59</v>
      </c>
      <c r="G25" s="696">
        <v>2150</v>
      </c>
      <c r="H25" s="696">
        <v>58.17</v>
      </c>
      <c r="I25" s="696">
        <v>0</v>
      </c>
    </row>
    <row r="26" spans="1:12" ht="21" customHeight="1">
      <c r="A26" s="942" t="s">
        <v>17</v>
      </c>
      <c r="B26" s="943"/>
      <c r="C26" s="693">
        <v>972.9</v>
      </c>
      <c r="D26" s="693">
        <v>0</v>
      </c>
      <c r="E26" s="693">
        <v>880.64</v>
      </c>
      <c r="F26" s="693">
        <v>381.61</v>
      </c>
      <c r="G26" s="693">
        <v>2150</v>
      </c>
      <c r="H26" s="693">
        <v>1262.25</v>
      </c>
      <c r="I26" s="693">
        <v>0</v>
      </c>
    </row>
    <row r="27" spans="1:12">
      <c r="E27" s="27"/>
      <c r="F27" s="27"/>
      <c r="G27" s="27"/>
      <c r="H27" s="20"/>
      <c r="I27" s="20"/>
    </row>
    <row r="28" spans="1:12">
      <c r="E28" s="11"/>
      <c r="F28" s="11"/>
      <c r="G28" s="11"/>
      <c r="H28" s="27"/>
      <c r="I28" s="20"/>
    </row>
    <row r="29" spans="1:12">
      <c r="A29" s="32" t="s">
        <v>1066</v>
      </c>
      <c r="E29" s="32"/>
      <c r="F29" s="32"/>
      <c r="G29" s="32"/>
      <c r="H29" s="753" t="s">
        <v>1056</v>
      </c>
      <c r="I29" s="753"/>
      <c r="J29" s="388"/>
    </row>
    <row r="30" spans="1:12" ht="13.15" customHeight="1">
      <c r="F30" s="390"/>
      <c r="G30" s="390"/>
      <c r="H30" s="753" t="s">
        <v>13</v>
      </c>
      <c r="I30" s="753"/>
    </row>
    <row r="31" spans="1:12" ht="13.15" customHeight="1">
      <c r="F31" s="390"/>
      <c r="G31" s="390"/>
      <c r="H31" s="753" t="s">
        <v>1030</v>
      </c>
      <c r="I31" s="753"/>
    </row>
    <row r="32" spans="1:12">
      <c r="I32" s="387" t="s">
        <v>83</v>
      </c>
      <c r="J32" s="387"/>
      <c r="K32" s="387"/>
      <c r="L32" s="387"/>
    </row>
  </sheetData>
  <mergeCells count="8">
    <mergeCell ref="H31:I31"/>
    <mergeCell ref="C3:H3"/>
    <mergeCell ref="C2:H2"/>
    <mergeCell ref="B5:I5"/>
    <mergeCell ref="A9:I9"/>
    <mergeCell ref="H30:I30"/>
    <mergeCell ref="A26:B26"/>
    <mergeCell ref="H29:I29"/>
  </mergeCells>
  <phoneticPr fontId="0" type="noConversion"/>
  <printOptions horizontalCentered="1"/>
  <pageMargins left="0.70866141732283472" right="0.70866141732283472" top="0.23622047244094491" bottom="0" header="0.31496062992125984" footer="0.31496062992125984"/>
  <pageSetup paperSize="9" scale="75" orientation="landscape" r:id="rId1"/>
  <colBreaks count="1" manualBreakCount="1">
    <brk id="9" max="32" man="1"/>
  </colBreaks>
</worksheet>
</file>

<file path=xl/worksheets/sheet29.xml><?xml version="1.0" encoding="utf-8"?>
<worksheet xmlns="http://schemas.openxmlformats.org/spreadsheetml/2006/main" xmlns:r="http://schemas.openxmlformats.org/officeDocument/2006/relationships">
  <sheetPr>
    <pageSetUpPr fitToPage="1"/>
  </sheetPr>
  <dimension ref="A1:T32"/>
  <sheetViews>
    <sheetView topLeftCell="A12" zoomScaleSheetLayoutView="81" workbookViewId="0">
      <selection activeCell="G29" sqref="G29:H29"/>
    </sheetView>
  </sheetViews>
  <sheetFormatPr defaultColWidth="9.140625" defaultRowHeight="12.75"/>
  <cols>
    <col min="1" max="1" width="4.42578125" style="15" customWidth="1"/>
    <col min="2" max="2" width="37.28515625" style="15" customWidth="1"/>
    <col min="3" max="3" width="12.85546875" style="15" customWidth="1"/>
    <col min="4" max="5" width="15.140625" style="15" customWidth="1"/>
    <col min="6" max="6" width="15.85546875" style="15" customWidth="1"/>
    <col min="7" max="7" width="12.5703125" style="15" customWidth="1"/>
    <col min="8" max="8" width="30.28515625" style="15" customWidth="1"/>
    <col min="9" max="10" width="9.140625" style="15"/>
    <col min="11" max="11" width="11.5703125" style="15" bestFit="1" customWidth="1"/>
    <col min="12" max="12" width="10.7109375" style="15" customWidth="1"/>
    <col min="13" max="16384" width="9.140625" style="15"/>
  </cols>
  <sheetData>
    <row r="1" spans="1:20" customFormat="1" ht="15">
      <c r="D1" s="32"/>
      <c r="E1" s="32"/>
      <c r="F1" s="32"/>
      <c r="G1" s="15"/>
      <c r="H1" s="37" t="s">
        <v>66</v>
      </c>
      <c r="I1" s="32"/>
      <c r="J1" s="15"/>
      <c r="L1" s="15"/>
      <c r="M1" s="39"/>
      <c r="N1" s="39"/>
    </row>
    <row r="2" spans="1:20" customFormat="1" ht="15">
      <c r="A2" s="890" t="s">
        <v>0</v>
      </c>
      <c r="B2" s="890"/>
      <c r="C2" s="890"/>
      <c r="D2" s="890"/>
      <c r="E2" s="890"/>
      <c r="F2" s="890"/>
      <c r="G2" s="890"/>
      <c r="H2" s="890"/>
      <c r="I2" s="41"/>
      <c r="J2" s="41"/>
      <c r="K2" s="41"/>
      <c r="L2" s="41"/>
      <c r="M2" s="41"/>
      <c r="N2" s="41"/>
    </row>
    <row r="3" spans="1:20" customFormat="1" ht="20.25">
      <c r="A3" s="784" t="s">
        <v>747</v>
      </c>
      <c r="B3" s="784"/>
      <c r="C3" s="784"/>
      <c r="D3" s="784"/>
      <c r="E3" s="784"/>
      <c r="F3" s="784"/>
      <c r="G3" s="784"/>
      <c r="H3" s="784"/>
      <c r="I3" s="40"/>
      <c r="J3" s="40"/>
      <c r="K3" s="40"/>
      <c r="L3" s="40"/>
      <c r="M3" s="40"/>
      <c r="N3" s="40"/>
    </row>
    <row r="4" spans="1:20" customFormat="1" ht="10.5" customHeight="1"/>
    <row r="5" spans="1:20" ht="19.5" customHeight="1">
      <c r="A5" s="785" t="s">
        <v>817</v>
      </c>
      <c r="B5" s="890"/>
      <c r="C5" s="890"/>
      <c r="D5" s="890"/>
      <c r="E5" s="890"/>
      <c r="F5" s="890"/>
      <c r="G5" s="890"/>
      <c r="H5" s="890"/>
    </row>
    <row r="7" spans="1:20" s="13" customFormat="1" ht="15.75" hidden="1" customHeight="1">
      <c r="A7" s="15"/>
      <c r="B7" s="15"/>
      <c r="C7" s="15"/>
      <c r="D7" s="15"/>
      <c r="E7" s="15"/>
      <c r="F7" s="15"/>
      <c r="G7" s="15"/>
      <c r="H7" s="15"/>
      <c r="I7" s="15"/>
      <c r="J7" s="15"/>
    </row>
    <row r="8" spans="1:20" s="13" customFormat="1" ht="15.75">
      <c r="A8" s="786" t="s">
        <v>900</v>
      </c>
      <c r="B8" s="786"/>
      <c r="C8" s="15"/>
      <c r="D8" s="15"/>
      <c r="E8" s="15"/>
      <c r="F8" s="15"/>
      <c r="G8" s="15"/>
      <c r="H8" s="29" t="s">
        <v>26</v>
      </c>
      <c r="I8" s="15"/>
    </row>
    <row r="9" spans="1:20" s="13" customFormat="1" ht="15.75">
      <c r="A9" s="14"/>
      <c r="B9" s="15"/>
      <c r="C9" s="15"/>
      <c r="D9" s="94"/>
      <c r="E9" s="94"/>
      <c r="G9" s="879" t="s">
        <v>1025</v>
      </c>
      <c r="H9" s="879"/>
      <c r="J9" s="104"/>
      <c r="K9" s="104"/>
      <c r="L9" s="104"/>
      <c r="S9" s="115"/>
      <c r="T9" s="113"/>
    </row>
    <row r="10" spans="1:20" s="33" customFormat="1" ht="55.5" customHeight="1">
      <c r="A10" s="35"/>
      <c r="B10" s="5" t="s">
        <v>27</v>
      </c>
      <c r="C10" s="334" t="s">
        <v>857</v>
      </c>
      <c r="D10" s="334" t="s">
        <v>825</v>
      </c>
      <c r="E10" s="5" t="s">
        <v>224</v>
      </c>
      <c r="F10" s="5" t="s">
        <v>225</v>
      </c>
      <c r="G10" s="5" t="s">
        <v>72</v>
      </c>
      <c r="H10" s="334" t="s">
        <v>858</v>
      </c>
    </row>
    <row r="11" spans="1:20" s="33" customFormat="1" ht="14.25" customHeight="1">
      <c r="A11" s="5">
        <v>1</v>
      </c>
      <c r="B11" s="5">
        <v>2</v>
      </c>
      <c r="C11" s="5">
        <v>3</v>
      </c>
      <c r="D11" s="5">
        <v>4</v>
      </c>
      <c r="E11" s="5">
        <v>5</v>
      </c>
      <c r="F11" s="5">
        <v>6</v>
      </c>
      <c r="G11" s="5">
        <v>7</v>
      </c>
      <c r="H11" s="5">
        <v>8</v>
      </c>
    </row>
    <row r="12" spans="1:20" ht="16.5" customHeight="1">
      <c r="A12" s="26" t="s">
        <v>28</v>
      </c>
      <c r="B12" s="26" t="s">
        <v>29</v>
      </c>
      <c r="C12" s="945">
        <v>285.37</v>
      </c>
      <c r="D12" s="945">
        <v>4.0199999999999996</v>
      </c>
      <c r="E12" s="945">
        <v>281.35000000000002</v>
      </c>
      <c r="F12" s="945"/>
      <c r="G12" s="148"/>
      <c r="H12" s="945">
        <v>71.510000000000005</v>
      </c>
    </row>
    <row r="13" spans="1:20" ht="20.25" customHeight="1">
      <c r="A13" s="18"/>
      <c r="B13" s="18" t="s">
        <v>30</v>
      </c>
      <c r="C13" s="945"/>
      <c r="D13" s="945"/>
      <c r="E13" s="945"/>
      <c r="F13" s="945"/>
      <c r="G13" s="148">
        <v>86.83</v>
      </c>
      <c r="H13" s="945"/>
    </row>
    <row r="14" spans="1:20" ht="17.25" customHeight="1">
      <c r="A14" s="18"/>
      <c r="B14" s="18" t="s">
        <v>189</v>
      </c>
      <c r="C14" s="945"/>
      <c r="D14" s="945"/>
      <c r="E14" s="945"/>
      <c r="F14" s="945"/>
      <c r="G14" s="148">
        <v>3.79</v>
      </c>
      <c r="H14" s="945"/>
    </row>
    <row r="15" spans="1:20" s="33" customFormat="1" ht="33.75" customHeight="1">
      <c r="A15" s="34"/>
      <c r="B15" s="34" t="s">
        <v>190</v>
      </c>
      <c r="C15" s="945"/>
      <c r="D15" s="945"/>
      <c r="E15" s="945"/>
      <c r="F15" s="945"/>
      <c r="G15" s="99">
        <v>123.24</v>
      </c>
      <c r="H15" s="945"/>
    </row>
    <row r="16" spans="1:20" s="33" customFormat="1" ht="25.15" customHeight="1">
      <c r="A16" s="34"/>
      <c r="B16" s="35" t="s">
        <v>31</v>
      </c>
      <c r="C16" s="399">
        <v>285.37</v>
      </c>
      <c r="D16" s="399">
        <v>4.0199999999999996</v>
      </c>
      <c r="E16" s="399">
        <v>281.35000000000002</v>
      </c>
      <c r="F16" s="399">
        <v>285.37</v>
      </c>
      <c r="G16" s="399">
        <v>213.86</v>
      </c>
      <c r="H16" s="399">
        <v>71.510000000000005</v>
      </c>
    </row>
    <row r="17" spans="1:10" s="33" customFormat="1" ht="40.5" customHeight="1">
      <c r="A17" s="35" t="s">
        <v>32</v>
      </c>
      <c r="B17" s="35" t="s">
        <v>223</v>
      </c>
      <c r="C17" s="944">
        <v>285.37</v>
      </c>
      <c r="D17" s="944">
        <v>15.04</v>
      </c>
      <c r="E17" s="944">
        <v>270.33</v>
      </c>
      <c r="F17" s="944"/>
      <c r="G17" s="99"/>
      <c r="H17" s="944">
        <v>105.13</v>
      </c>
    </row>
    <row r="18" spans="1:10" ht="28.5" customHeight="1">
      <c r="A18" s="18"/>
      <c r="B18" s="142" t="s">
        <v>192</v>
      </c>
      <c r="C18" s="944"/>
      <c r="D18" s="944"/>
      <c r="E18" s="944"/>
      <c r="F18" s="944"/>
      <c r="G18" s="148">
        <v>158.79</v>
      </c>
      <c r="H18" s="944"/>
    </row>
    <row r="19" spans="1:10" ht="19.5" customHeight="1">
      <c r="A19" s="18"/>
      <c r="B19" s="34" t="s">
        <v>33</v>
      </c>
      <c r="C19" s="944"/>
      <c r="D19" s="944"/>
      <c r="E19" s="944"/>
      <c r="F19" s="944"/>
      <c r="G19" s="148">
        <v>2.27</v>
      </c>
      <c r="H19" s="944"/>
    </row>
    <row r="20" spans="1:10" ht="21.75" customHeight="1">
      <c r="A20" s="18"/>
      <c r="B20" s="34" t="s">
        <v>193</v>
      </c>
      <c r="C20" s="944"/>
      <c r="D20" s="944"/>
      <c r="E20" s="944"/>
      <c r="F20" s="944"/>
      <c r="G20" s="148">
        <v>0.74</v>
      </c>
      <c r="H20" s="944"/>
    </row>
    <row r="21" spans="1:10" s="33" customFormat="1" ht="27.75" customHeight="1">
      <c r="A21" s="34"/>
      <c r="B21" s="34" t="s">
        <v>34</v>
      </c>
      <c r="C21" s="944"/>
      <c r="D21" s="944"/>
      <c r="E21" s="944"/>
      <c r="F21" s="944"/>
      <c r="G21" s="99"/>
      <c r="H21" s="944"/>
    </row>
    <row r="22" spans="1:10" s="33" customFormat="1" ht="19.5" customHeight="1">
      <c r="A22" s="34"/>
      <c r="B22" s="34" t="s">
        <v>191</v>
      </c>
      <c r="C22" s="944"/>
      <c r="D22" s="944"/>
      <c r="E22" s="944"/>
      <c r="F22" s="944"/>
      <c r="G22" s="99"/>
      <c r="H22" s="944"/>
    </row>
    <row r="23" spans="1:10" s="33" customFormat="1" ht="27.75" customHeight="1">
      <c r="A23" s="34"/>
      <c r="B23" s="34" t="s">
        <v>194</v>
      </c>
      <c r="C23" s="944"/>
      <c r="D23" s="944"/>
      <c r="E23" s="944"/>
      <c r="F23" s="944"/>
      <c r="G23" s="99">
        <v>18.440000000000001</v>
      </c>
      <c r="H23" s="944"/>
    </row>
    <row r="24" spans="1:10" s="33" customFormat="1" ht="18.75" customHeight="1">
      <c r="A24" s="35"/>
      <c r="B24" s="34" t="s">
        <v>195</v>
      </c>
      <c r="C24" s="944"/>
      <c r="D24" s="944"/>
      <c r="E24" s="944"/>
      <c r="F24" s="944"/>
      <c r="G24" s="99"/>
      <c r="H24" s="944"/>
    </row>
    <row r="25" spans="1:10" s="33" customFormat="1" ht="22.9" customHeight="1">
      <c r="A25" s="35"/>
      <c r="B25" s="35" t="s">
        <v>31</v>
      </c>
      <c r="C25" s="399">
        <v>285.37</v>
      </c>
      <c r="D25" s="399">
        <v>15.04</v>
      </c>
      <c r="E25" s="399">
        <v>270.33</v>
      </c>
      <c r="F25" s="399">
        <v>285.37</v>
      </c>
      <c r="G25" s="399">
        <v>180.24</v>
      </c>
      <c r="H25" s="399">
        <v>105.13</v>
      </c>
    </row>
    <row r="26" spans="1:10" ht="24.6" customHeight="1">
      <c r="A26" s="18"/>
      <c r="B26" s="115" t="s">
        <v>35</v>
      </c>
      <c r="C26" s="430">
        <v>570.74</v>
      </c>
      <c r="D26" s="430">
        <v>19.059999999999999</v>
      </c>
      <c r="E26" s="430">
        <v>551.67999999999995</v>
      </c>
      <c r="F26" s="430">
        <v>570.74</v>
      </c>
      <c r="G26" s="431">
        <v>394.1</v>
      </c>
      <c r="H26" s="431">
        <v>176.64</v>
      </c>
    </row>
    <row r="27" spans="1:10" s="33" customFormat="1" ht="15.75" customHeight="1"/>
    <row r="28" spans="1:10" s="33" customFormat="1" ht="15.75" customHeight="1"/>
    <row r="29" spans="1:10" ht="13.15" customHeight="1">
      <c r="A29" s="786" t="s">
        <v>1067</v>
      </c>
      <c r="B29" s="786"/>
      <c r="C29" s="14"/>
      <c r="D29" s="14"/>
      <c r="E29" s="14"/>
      <c r="F29" s="14"/>
      <c r="G29" s="753" t="s">
        <v>1056</v>
      </c>
      <c r="H29" s="753"/>
    </row>
    <row r="30" spans="1:10" ht="13.9" customHeight="1">
      <c r="B30" s="894" t="s">
        <v>13</v>
      </c>
      <c r="C30" s="894"/>
      <c r="D30" s="894"/>
      <c r="E30" s="894"/>
      <c r="F30" s="894"/>
      <c r="G30" s="894"/>
      <c r="H30" s="894"/>
    </row>
    <row r="31" spans="1:10" ht="12.6" customHeight="1">
      <c r="B31" s="894" t="s">
        <v>1030</v>
      </c>
      <c r="C31" s="894"/>
      <c r="D31" s="894"/>
      <c r="E31" s="894"/>
      <c r="F31" s="894"/>
      <c r="G31" s="894"/>
      <c r="H31" s="894"/>
    </row>
    <row r="32" spans="1:10">
      <c r="B32" s="14"/>
      <c r="C32" s="14"/>
      <c r="D32" s="14"/>
      <c r="E32" s="14"/>
      <c r="F32" s="14"/>
      <c r="G32" s="786" t="s">
        <v>83</v>
      </c>
      <c r="H32" s="786"/>
      <c r="I32" s="786"/>
      <c r="J32" s="786"/>
    </row>
  </sheetData>
  <mergeCells count="20">
    <mergeCell ref="A2:H2"/>
    <mergeCell ref="A3:H3"/>
    <mergeCell ref="C12:C15"/>
    <mergeCell ref="D12:D15"/>
    <mergeCell ref="F12:F15"/>
    <mergeCell ref="H12:H15"/>
    <mergeCell ref="A5:H5"/>
    <mergeCell ref="E12:E15"/>
    <mergeCell ref="A8:B8"/>
    <mergeCell ref="G9:H9"/>
    <mergeCell ref="D17:D24"/>
    <mergeCell ref="E17:E24"/>
    <mergeCell ref="F17:F24"/>
    <mergeCell ref="G29:H29"/>
    <mergeCell ref="G32:J32"/>
    <mergeCell ref="B31:H31"/>
    <mergeCell ref="C17:C24"/>
    <mergeCell ref="H17:H24"/>
    <mergeCell ref="B30:H30"/>
    <mergeCell ref="A29:B29"/>
  </mergeCells>
  <phoneticPr fontId="0" type="noConversion"/>
  <printOptions horizontalCentered="1"/>
  <pageMargins left="0.70866141732283472" right="0.70866141732283472" top="0.23622047244094491" bottom="0"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2:H13"/>
  <sheetViews>
    <sheetView zoomScaleSheetLayoutView="90" workbookViewId="0">
      <selection activeCell="F20" sqref="F20"/>
    </sheetView>
  </sheetViews>
  <sheetFormatPr defaultRowHeight="12.75"/>
  <sheetData>
    <row r="2" spans="2:8">
      <c r="B2" s="14"/>
    </row>
    <row r="4" spans="2:8" ht="12.75" customHeight="1">
      <c r="B4" s="752"/>
      <c r="C4" s="752"/>
      <c r="D4" s="752"/>
      <c r="E4" s="752"/>
      <c r="F4" s="752"/>
      <c r="G4" s="752"/>
      <c r="H4" s="752"/>
    </row>
    <row r="5" spans="2:8" ht="12.75" customHeight="1">
      <c r="B5" s="752"/>
      <c r="C5" s="752"/>
      <c r="D5" s="752"/>
      <c r="E5" s="752"/>
      <c r="F5" s="752"/>
      <c r="G5" s="752"/>
      <c r="H5" s="752"/>
    </row>
    <row r="6" spans="2:8" ht="12.75" customHeight="1">
      <c r="B6" s="752"/>
      <c r="C6" s="752"/>
      <c r="D6" s="752"/>
      <c r="E6" s="752"/>
      <c r="F6" s="752"/>
      <c r="G6" s="752"/>
      <c r="H6" s="752"/>
    </row>
    <row r="7" spans="2:8" ht="12.75" customHeight="1">
      <c r="B7" s="752"/>
      <c r="C7" s="752"/>
      <c r="D7" s="752"/>
      <c r="E7" s="752"/>
      <c r="F7" s="752"/>
      <c r="G7" s="752"/>
      <c r="H7" s="752"/>
    </row>
    <row r="8" spans="2:8" ht="12.75" customHeight="1">
      <c r="B8" s="752"/>
      <c r="C8" s="752"/>
      <c r="D8" s="752"/>
      <c r="E8" s="752"/>
      <c r="F8" s="752"/>
      <c r="G8" s="752"/>
      <c r="H8" s="752"/>
    </row>
    <row r="9" spans="2:8" ht="12.75" customHeight="1">
      <c r="B9" s="752"/>
      <c r="C9" s="752"/>
      <c r="D9" s="752"/>
      <c r="E9" s="752"/>
      <c r="F9" s="752"/>
      <c r="G9" s="752"/>
      <c r="H9" s="752"/>
    </row>
    <row r="10" spans="2:8" ht="12.75" customHeight="1">
      <c r="B10" s="752"/>
      <c r="C10" s="752"/>
      <c r="D10" s="752"/>
      <c r="E10" s="752"/>
      <c r="F10" s="752"/>
      <c r="G10" s="752"/>
      <c r="H10" s="752"/>
    </row>
    <row r="11" spans="2:8" ht="12.75" customHeight="1">
      <c r="B11" s="752"/>
      <c r="C11" s="752"/>
      <c r="D11" s="752"/>
      <c r="E11" s="752"/>
      <c r="F11" s="752"/>
      <c r="G11" s="752"/>
      <c r="H11" s="752"/>
    </row>
    <row r="12" spans="2:8" ht="12.75" customHeight="1">
      <c r="B12" s="752"/>
      <c r="C12" s="752"/>
      <c r="D12" s="752"/>
      <c r="E12" s="752"/>
      <c r="F12" s="752"/>
      <c r="G12" s="752"/>
      <c r="H12" s="752"/>
    </row>
    <row r="13" spans="2:8" ht="12.75" customHeight="1">
      <c r="B13" s="752"/>
      <c r="C13" s="752"/>
      <c r="D13" s="752"/>
      <c r="E13" s="752"/>
      <c r="F13" s="752"/>
      <c r="G13" s="752"/>
      <c r="H13" s="752"/>
    </row>
  </sheetData>
  <mergeCells count="1">
    <mergeCell ref="B4:H13"/>
  </mergeCells>
  <printOptions horizontalCentered="1" verticalCentered="1"/>
  <pageMargins left="0.70866141732283472" right="0.70866141732283472" top="0.23622047244094491" bottom="0" header="0.31496062992125984" footer="0.31496062992125984"/>
  <pageSetup paperSize="9" orientation="landscape" verticalDpi="4294967295" r:id="rId1"/>
  <drawing r:id="rId2"/>
</worksheet>
</file>

<file path=xl/worksheets/sheet30.xml><?xml version="1.0" encoding="utf-8"?>
<worksheet xmlns="http://schemas.openxmlformats.org/spreadsheetml/2006/main" xmlns:r="http://schemas.openxmlformats.org/officeDocument/2006/relationships">
  <sheetPr>
    <pageSetUpPr fitToPage="1"/>
  </sheetPr>
  <dimension ref="A1:R36"/>
  <sheetViews>
    <sheetView topLeftCell="A13" zoomScaleSheetLayoutView="85" workbookViewId="0">
      <selection activeCell="E37" sqref="E37"/>
    </sheetView>
  </sheetViews>
  <sheetFormatPr defaultColWidth="9.140625" defaultRowHeight="12.75"/>
  <cols>
    <col min="1" max="1" width="9.140625" style="15"/>
    <col min="2" max="2" width="23.5703125" style="15" customWidth="1"/>
    <col min="3" max="3" width="28.42578125" style="15" customWidth="1"/>
    <col min="4" max="4" width="27.7109375" style="15" customWidth="1"/>
    <col min="5" max="5" width="30.28515625" style="15" customWidth="1"/>
    <col min="6" max="16384" width="9.140625" style="15"/>
  </cols>
  <sheetData>
    <row r="1" spans="1:18" customFormat="1" ht="15">
      <c r="E1" s="37" t="s">
        <v>510</v>
      </c>
      <c r="F1" s="39"/>
    </row>
    <row r="2" spans="1:18" customFormat="1" ht="15">
      <c r="D2" s="41" t="s">
        <v>0</v>
      </c>
      <c r="E2" s="41"/>
      <c r="F2" s="41"/>
    </row>
    <row r="3" spans="1:18" customFormat="1" ht="20.25">
      <c r="B3" s="150"/>
      <c r="C3" s="784" t="s">
        <v>747</v>
      </c>
      <c r="D3" s="784"/>
      <c r="E3" s="784"/>
      <c r="F3" s="40"/>
    </row>
    <row r="4" spans="1:18" customFormat="1" ht="10.5" customHeight="1"/>
    <row r="5" spans="1:18" ht="30.75" customHeight="1">
      <c r="A5" s="946" t="s">
        <v>818</v>
      </c>
      <c r="B5" s="946"/>
      <c r="C5" s="946"/>
      <c r="D5" s="946"/>
      <c r="E5" s="946"/>
    </row>
    <row r="7" spans="1:18" ht="0.75" customHeight="1"/>
    <row r="8" spans="1:18">
      <c r="A8" s="14" t="s">
        <v>1036</v>
      </c>
    </row>
    <row r="9" spans="1:18">
      <c r="D9" s="880" t="s">
        <v>1025</v>
      </c>
      <c r="E9" s="880"/>
      <c r="Q9" s="18"/>
      <c r="R9" s="20"/>
    </row>
    <row r="10" spans="1:18" ht="26.25" customHeight="1">
      <c r="A10" s="780" t="s">
        <v>2</v>
      </c>
      <c r="B10" s="780" t="s">
        <v>3</v>
      </c>
      <c r="C10" s="947" t="s">
        <v>506</v>
      </c>
      <c r="D10" s="948"/>
      <c r="E10" s="949"/>
      <c r="Q10" s="20"/>
      <c r="R10" s="20"/>
    </row>
    <row r="11" spans="1:18" ht="56.25" customHeight="1">
      <c r="A11" s="780"/>
      <c r="B11" s="780"/>
      <c r="C11" s="5" t="s">
        <v>508</v>
      </c>
      <c r="D11" s="5" t="s">
        <v>509</v>
      </c>
      <c r="E11" s="5" t="s">
        <v>507</v>
      </c>
    </row>
    <row r="12" spans="1:18" s="106" customFormat="1" ht="15.75" customHeight="1">
      <c r="A12" s="63">
        <v>1</v>
      </c>
      <c r="B12" s="62">
        <v>2</v>
      </c>
      <c r="C12" s="63">
        <v>3</v>
      </c>
      <c r="D12" s="62">
        <v>4</v>
      </c>
      <c r="E12" s="63">
        <v>5</v>
      </c>
    </row>
    <row r="13" spans="1:18" ht="20.45" customHeight="1">
      <c r="A13" s="408">
        <v>1</v>
      </c>
      <c r="B13" s="363" t="s">
        <v>901</v>
      </c>
      <c r="C13" s="429">
        <v>1</v>
      </c>
      <c r="D13" s="429">
        <v>2</v>
      </c>
      <c r="E13" s="356">
        <v>911</v>
      </c>
    </row>
    <row r="14" spans="1:18" ht="20.45" customHeight="1">
      <c r="A14" s="408">
        <v>2</v>
      </c>
      <c r="B14" s="363" t="s">
        <v>902</v>
      </c>
      <c r="C14" s="429">
        <v>1</v>
      </c>
      <c r="D14" s="429">
        <v>2</v>
      </c>
      <c r="E14" s="356">
        <v>865</v>
      </c>
    </row>
    <row r="15" spans="1:18" ht="20.45" customHeight="1">
      <c r="A15" s="408">
        <v>3</v>
      </c>
      <c r="B15" s="363" t="s">
        <v>903</v>
      </c>
      <c r="C15" s="429">
        <v>1</v>
      </c>
      <c r="D15" s="429">
        <v>2</v>
      </c>
      <c r="E15" s="356">
        <v>674</v>
      </c>
    </row>
    <row r="16" spans="1:18" ht="20.45" customHeight="1">
      <c r="A16" s="408">
        <v>4</v>
      </c>
      <c r="B16" s="363" t="s">
        <v>904</v>
      </c>
      <c r="C16" s="429">
        <v>2</v>
      </c>
      <c r="D16" s="429">
        <v>3</v>
      </c>
      <c r="E16" s="356">
        <v>739</v>
      </c>
    </row>
    <row r="17" spans="1:5" ht="20.45" customHeight="1">
      <c r="A17" s="408">
        <v>5</v>
      </c>
      <c r="B17" s="363" t="s">
        <v>905</v>
      </c>
      <c r="C17" s="429">
        <v>1</v>
      </c>
      <c r="D17" s="429">
        <v>2</v>
      </c>
      <c r="E17" s="356">
        <v>856</v>
      </c>
    </row>
    <row r="18" spans="1:5" ht="20.45" customHeight="1">
      <c r="A18" s="408">
        <v>6</v>
      </c>
      <c r="B18" s="363" t="s">
        <v>906</v>
      </c>
      <c r="C18" s="429">
        <v>1</v>
      </c>
      <c r="D18" s="429">
        <v>2</v>
      </c>
      <c r="E18" s="356">
        <v>491</v>
      </c>
    </row>
    <row r="19" spans="1:5" ht="20.45" customHeight="1">
      <c r="A19" s="408">
        <v>7</v>
      </c>
      <c r="B19" s="363" t="s">
        <v>907</v>
      </c>
      <c r="C19" s="429">
        <v>1</v>
      </c>
      <c r="D19" s="429">
        <v>3</v>
      </c>
      <c r="E19" s="356">
        <v>908</v>
      </c>
    </row>
    <row r="20" spans="1:5" ht="20.45" customHeight="1">
      <c r="A20" s="408">
        <v>8</v>
      </c>
      <c r="B20" s="363" t="s">
        <v>908</v>
      </c>
      <c r="C20" s="429">
        <v>1</v>
      </c>
      <c r="D20" s="429">
        <v>2</v>
      </c>
      <c r="E20" s="356">
        <v>951</v>
      </c>
    </row>
    <row r="21" spans="1:5" ht="20.45" customHeight="1">
      <c r="A21" s="408">
        <v>9</v>
      </c>
      <c r="B21" s="363" t="s">
        <v>909</v>
      </c>
      <c r="C21" s="429">
        <v>1</v>
      </c>
      <c r="D21" s="429">
        <v>2</v>
      </c>
      <c r="E21" s="356">
        <v>888</v>
      </c>
    </row>
    <row r="22" spans="1:5" ht="20.45" customHeight="1">
      <c r="A22" s="408">
        <v>10</v>
      </c>
      <c r="B22" s="363" t="s">
        <v>910</v>
      </c>
      <c r="C22" s="429">
        <v>1</v>
      </c>
      <c r="D22" s="429">
        <v>2</v>
      </c>
      <c r="E22" s="356">
        <v>1351</v>
      </c>
    </row>
    <row r="23" spans="1:5" ht="20.45" customHeight="1">
      <c r="A23" s="408">
        <v>11</v>
      </c>
      <c r="B23" s="363" t="s">
        <v>911</v>
      </c>
      <c r="C23" s="429">
        <v>1</v>
      </c>
      <c r="D23" s="429">
        <v>2</v>
      </c>
      <c r="E23" s="356">
        <v>1126</v>
      </c>
    </row>
    <row r="24" spans="1:5" ht="20.45" customHeight="1">
      <c r="A24" s="408">
        <v>12</v>
      </c>
      <c r="B24" s="363" t="s">
        <v>912</v>
      </c>
      <c r="C24" s="429">
        <v>2</v>
      </c>
      <c r="D24" s="429">
        <v>3</v>
      </c>
      <c r="E24" s="356">
        <v>302</v>
      </c>
    </row>
    <row r="25" spans="1:5" ht="20.45" customHeight="1">
      <c r="A25" s="408">
        <v>13</v>
      </c>
      <c r="B25" s="363" t="s">
        <v>913</v>
      </c>
      <c r="C25" s="429">
        <v>1</v>
      </c>
      <c r="D25" s="429">
        <v>3</v>
      </c>
      <c r="E25" s="356">
        <v>1214</v>
      </c>
    </row>
    <row r="26" spans="1:5" ht="20.45" customHeight="1">
      <c r="A26" s="408">
        <v>14</v>
      </c>
      <c r="B26" s="363" t="s">
        <v>914</v>
      </c>
      <c r="C26" s="429">
        <v>1</v>
      </c>
      <c r="D26" s="429">
        <v>3</v>
      </c>
      <c r="E26" s="356">
        <v>515</v>
      </c>
    </row>
    <row r="27" spans="1:5" ht="21" customHeight="1">
      <c r="A27" s="761" t="s">
        <v>17</v>
      </c>
      <c r="B27" s="762"/>
      <c r="C27" s="409">
        <v>16</v>
      </c>
      <c r="D27" s="409">
        <v>33</v>
      </c>
      <c r="E27" s="406">
        <v>11791</v>
      </c>
    </row>
    <row r="28" spans="1:5" s="411" customFormat="1" ht="45.6" customHeight="1">
      <c r="A28" s="950" t="s">
        <v>918</v>
      </c>
      <c r="B28" s="950"/>
      <c r="C28" s="950"/>
      <c r="D28" s="950"/>
      <c r="E28" s="950"/>
    </row>
    <row r="29" spans="1:5" s="411" customFormat="1" ht="45.6" customHeight="1">
      <c r="A29" s="950" t="s">
        <v>919</v>
      </c>
      <c r="B29" s="950"/>
      <c r="C29" s="950"/>
      <c r="D29" s="950"/>
      <c r="E29" s="950"/>
    </row>
    <row r="30" spans="1:5" s="411" customFormat="1" ht="24" customHeight="1">
      <c r="A30" s="440"/>
      <c r="B30" s="440"/>
      <c r="C30" s="440"/>
      <c r="D30" s="440"/>
      <c r="E30" s="440"/>
    </row>
    <row r="31" spans="1:5">
      <c r="E31" s="27"/>
    </row>
    <row r="32" spans="1:5">
      <c r="E32" s="11"/>
    </row>
    <row r="33" spans="1:8">
      <c r="A33" s="32" t="s">
        <v>1068</v>
      </c>
      <c r="D33" s="763" t="s">
        <v>1056</v>
      </c>
      <c r="E33" s="763"/>
      <c r="F33" s="116"/>
    </row>
    <row r="34" spans="1:8" ht="12.75" customHeight="1">
      <c r="D34" s="753" t="s">
        <v>13</v>
      </c>
      <c r="E34" s="753"/>
    </row>
    <row r="35" spans="1:8" ht="12.75" customHeight="1">
      <c r="D35" s="753" t="s">
        <v>1030</v>
      </c>
      <c r="E35" s="753"/>
    </row>
    <row r="36" spans="1:8">
      <c r="E36" s="14" t="s">
        <v>710</v>
      </c>
      <c r="F36" s="786"/>
      <c r="G36" s="786"/>
      <c r="H36" s="786"/>
    </row>
  </sheetData>
  <mergeCells count="13">
    <mergeCell ref="C3:E3"/>
    <mergeCell ref="A5:E5"/>
    <mergeCell ref="F36:H36"/>
    <mergeCell ref="C10:E10"/>
    <mergeCell ref="D9:E9"/>
    <mergeCell ref="B10:B11"/>
    <mergeCell ref="A10:A11"/>
    <mergeCell ref="D34:E34"/>
    <mergeCell ref="D35:E35"/>
    <mergeCell ref="A27:B27"/>
    <mergeCell ref="A28:E28"/>
    <mergeCell ref="A29:E29"/>
    <mergeCell ref="D33:E33"/>
  </mergeCells>
  <printOptions horizontalCentered="1"/>
  <pageMargins left="0.70866141732283472" right="0.70866141732283472" top="0.23622047244094491" bottom="0" header="0.31496062992125984" footer="0.31496062992125984"/>
  <pageSetup paperSize="9" scale="80" orientation="landscape" r:id="rId1"/>
  <colBreaks count="1" manualBreakCount="1">
    <brk id="5" max="32" man="1"/>
  </colBreaks>
</worksheet>
</file>

<file path=xl/worksheets/sheet31.xml><?xml version="1.0" encoding="utf-8"?>
<worksheet xmlns="http://schemas.openxmlformats.org/spreadsheetml/2006/main" xmlns:r="http://schemas.openxmlformats.org/officeDocument/2006/relationships">
  <sheetPr>
    <pageSetUpPr fitToPage="1"/>
  </sheetPr>
  <dimension ref="A1:J35"/>
  <sheetViews>
    <sheetView topLeftCell="A13" zoomScaleSheetLayoutView="110" workbookViewId="0">
      <selection activeCell="H36" sqref="H36"/>
    </sheetView>
  </sheetViews>
  <sheetFormatPr defaultRowHeight="12.75"/>
  <cols>
    <col min="1" max="1" width="8.28515625" customWidth="1"/>
    <col min="2" max="2" width="14.85546875" customWidth="1"/>
    <col min="3" max="3" width="17.7109375" customWidth="1"/>
    <col min="4" max="4" width="13.5703125" customWidth="1"/>
    <col min="5" max="5" width="12.85546875" customWidth="1"/>
    <col min="6" max="6" width="14.7109375" customWidth="1"/>
    <col min="7" max="7" width="15.28515625" customWidth="1"/>
    <col min="8" max="8" width="15.42578125" customWidth="1"/>
    <col min="9" max="9" width="21.85546875" customWidth="1"/>
  </cols>
  <sheetData>
    <row r="1" spans="1:10" ht="18">
      <c r="H1" s="951" t="s">
        <v>670</v>
      </c>
      <c r="I1" s="951"/>
    </row>
    <row r="2" spans="1:10" ht="18">
      <c r="C2" s="876" t="s">
        <v>0</v>
      </c>
      <c r="D2" s="876"/>
      <c r="E2" s="876"/>
      <c r="F2" s="876"/>
      <c r="G2" s="876"/>
      <c r="H2" s="243"/>
      <c r="I2" s="220"/>
      <c r="J2" s="220"/>
    </row>
    <row r="3" spans="1:10" ht="21">
      <c r="B3" s="877" t="s">
        <v>747</v>
      </c>
      <c r="C3" s="877"/>
      <c r="D3" s="877"/>
      <c r="E3" s="877"/>
      <c r="F3" s="877"/>
      <c r="G3" s="877"/>
      <c r="H3" s="221"/>
      <c r="I3" s="221"/>
      <c r="J3" s="221"/>
    </row>
    <row r="4" spans="1:10" ht="21">
      <c r="C4" s="188"/>
      <c r="D4" s="188"/>
      <c r="E4" s="188"/>
      <c r="F4" s="188"/>
      <c r="G4" s="188"/>
      <c r="H4" s="188"/>
      <c r="I4" s="221"/>
      <c r="J4" s="221"/>
    </row>
    <row r="5" spans="1:10" ht="20.25" customHeight="1">
      <c r="C5" s="952" t="s">
        <v>819</v>
      </c>
      <c r="D5" s="952"/>
      <c r="E5" s="952"/>
      <c r="F5" s="952"/>
      <c r="G5" s="952"/>
      <c r="H5" s="952"/>
    </row>
    <row r="6" spans="1:10" ht="20.25" customHeight="1">
      <c r="A6" s="14" t="s">
        <v>1037</v>
      </c>
      <c r="B6" s="14"/>
      <c r="C6" s="225"/>
      <c r="D6" s="225"/>
      <c r="E6" s="225"/>
      <c r="F6" s="225"/>
      <c r="G6" s="879" t="s">
        <v>1025</v>
      </c>
      <c r="H6" s="879"/>
      <c r="I6" s="879"/>
    </row>
    <row r="7" spans="1:10" ht="15" customHeight="1">
      <c r="A7" s="953" t="s">
        <v>73</v>
      </c>
      <c r="B7" s="953" t="s">
        <v>36</v>
      </c>
      <c r="C7" s="953" t="s">
        <v>412</v>
      </c>
      <c r="D7" s="953" t="s">
        <v>392</v>
      </c>
      <c r="E7" s="953" t="s">
        <v>391</v>
      </c>
      <c r="F7" s="953"/>
      <c r="G7" s="953"/>
      <c r="H7" s="953" t="s">
        <v>733</v>
      </c>
      <c r="I7" s="954" t="s">
        <v>416</v>
      </c>
    </row>
    <row r="8" spans="1:10" ht="12.75" customHeight="1">
      <c r="A8" s="953"/>
      <c r="B8" s="953"/>
      <c r="C8" s="953"/>
      <c r="D8" s="953"/>
      <c r="E8" s="953" t="s">
        <v>413</v>
      </c>
      <c r="F8" s="954" t="s">
        <v>414</v>
      </c>
      <c r="G8" s="953" t="s">
        <v>415</v>
      </c>
      <c r="H8" s="953"/>
      <c r="I8" s="955"/>
    </row>
    <row r="9" spans="1:10" ht="20.25" customHeight="1">
      <c r="A9" s="953"/>
      <c r="B9" s="953"/>
      <c r="C9" s="953"/>
      <c r="D9" s="953"/>
      <c r="E9" s="953"/>
      <c r="F9" s="955"/>
      <c r="G9" s="953"/>
      <c r="H9" s="953"/>
      <c r="I9" s="955"/>
    </row>
    <row r="10" spans="1:10" ht="63.75" customHeight="1">
      <c r="A10" s="953"/>
      <c r="B10" s="953"/>
      <c r="C10" s="953"/>
      <c r="D10" s="953"/>
      <c r="E10" s="953"/>
      <c r="F10" s="956"/>
      <c r="G10" s="953"/>
      <c r="H10" s="953"/>
      <c r="I10" s="956"/>
    </row>
    <row r="11" spans="1:10" ht="15">
      <c r="A11" s="227">
        <v>1</v>
      </c>
      <c r="B11" s="227">
        <v>2</v>
      </c>
      <c r="C11" s="228">
        <v>3</v>
      </c>
      <c r="D11" s="227">
        <v>4</v>
      </c>
      <c r="E11" s="227">
        <v>5</v>
      </c>
      <c r="F11" s="228">
        <v>6</v>
      </c>
      <c r="G11" s="227">
        <v>7</v>
      </c>
      <c r="H11" s="227">
        <v>8</v>
      </c>
      <c r="I11" s="228">
        <v>9</v>
      </c>
    </row>
    <row r="12" spans="1:10" ht="76.900000000000006" customHeight="1">
      <c r="A12" s="283">
        <v>1</v>
      </c>
      <c r="B12" s="442" t="s">
        <v>920</v>
      </c>
      <c r="C12" s="957" t="s">
        <v>922</v>
      </c>
      <c r="D12" s="282">
        <v>20</v>
      </c>
      <c r="E12" s="282"/>
      <c r="F12" s="959" t="s">
        <v>923</v>
      </c>
      <c r="G12" s="441"/>
      <c r="H12" s="281"/>
      <c r="I12" s="443" t="s">
        <v>925</v>
      </c>
    </row>
    <row r="13" spans="1:10" ht="50.45" customHeight="1">
      <c r="A13" s="283">
        <v>2</v>
      </c>
      <c r="B13" s="442" t="s">
        <v>921</v>
      </c>
      <c r="C13" s="958"/>
      <c r="D13" s="282">
        <v>20</v>
      </c>
      <c r="E13" s="282"/>
      <c r="F13" s="960"/>
      <c r="G13" s="282"/>
      <c r="H13" s="281"/>
      <c r="I13" s="227"/>
    </row>
    <row r="14" spans="1:10" ht="18.600000000000001" customHeight="1">
      <c r="A14" s="283">
        <v>3</v>
      </c>
      <c r="B14" s="283"/>
      <c r="C14" s="281"/>
      <c r="D14" s="282"/>
      <c r="E14" s="282"/>
      <c r="F14" s="281"/>
      <c r="G14" s="282"/>
      <c r="H14" s="281"/>
      <c r="I14" s="227"/>
    </row>
    <row r="15" spans="1:10" ht="15">
      <c r="A15" s="283">
        <v>4</v>
      </c>
      <c r="B15" s="283"/>
      <c r="C15" s="281"/>
      <c r="D15" s="282"/>
      <c r="E15" s="282"/>
      <c r="F15" s="281"/>
      <c r="G15" s="282"/>
      <c r="H15" s="281"/>
      <c r="I15" s="227"/>
    </row>
    <row r="16" spans="1:10" ht="15">
      <c r="A16" s="283">
        <v>5</v>
      </c>
      <c r="B16" s="283"/>
      <c r="C16" s="281"/>
      <c r="D16" s="282"/>
      <c r="E16" s="282"/>
      <c r="F16" s="281"/>
      <c r="G16" s="282"/>
      <c r="H16" s="281"/>
      <c r="I16" s="227"/>
    </row>
    <row r="17" spans="1:9" ht="15">
      <c r="A17" s="283">
        <v>6</v>
      </c>
      <c r="B17" s="283"/>
      <c r="C17" s="281"/>
      <c r="D17" s="282"/>
      <c r="E17" s="282"/>
      <c r="F17" s="281"/>
      <c r="G17" s="282"/>
      <c r="H17" s="281"/>
      <c r="I17" s="227"/>
    </row>
    <row r="18" spans="1:9" ht="15">
      <c r="A18" s="283">
        <v>7</v>
      </c>
      <c r="B18" s="283"/>
      <c r="C18" s="281"/>
      <c r="D18" s="282"/>
      <c r="E18" s="282"/>
      <c r="F18" s="281"/>
      <c r="G18" s="282"/>
      <c r="H18" s="281"/>
      <c r="I18" s="227"/>
    </row>
    <row r="19" spans="1:9" ht="15">
      <c r="A19" s="283">
        <v>8</v>
      </c>
      <c r="B19" s="283"/>
      <c r="C19" s="281"/>
      <c r="D19" s="282"/>
      <c r="E19" s="282"/>
      <c r="F19" s="281"/>
      <c r="G19" s="282"/>
      <c r="H19" s="281"/>
      <c r="I19" s="227"/>
    </row>
    <row r="20" spans="1:9" ht="15">
      <c r="A20" s="283">
        <v>9</v>
      </c>
      <c r="B20" s="18"/>
      <c r="C20" s="229"/>
      <c r="D20" s="229"/>
      <c r="E20" s="229"/>
      <c r="F20" s="229"/>
      <c r="G20" s="229"/>
      <c r="H20" s="229"/>
      <c r="I20" s="9"/>
    </row>
    <row r="21" spans="1:9" ht="15">
      <c r="A21" s="283">
        <v>10</v>
      </c>
      <c r="B21" s="18"/>
      <c r="C21" s="230"/>
      <c r="D21" s="230"/>
      <c r="E21" s="230"/>
      <c r="F21" s="230"/>
      <c r="G21" s="230"/>
      <c r="H21" s="230"/>
      <c r="I21" s="9"/>
    </row>
    <row r="22" spans="1:9" ht="15">
      <c r="A22" s="283">
        <v>11</v>
      </c>
      <c r="B22" s="18"/>
      <c r="C22" s="230"/>
      <c r="D22" s="230"/>
      <c r="E22" s="230"/>
      <c r="F22" s="230"/>
      <c r="G22" s="230"/>
      <c r="H22" s="230"/>
      <c r="I22" s="9"/>
    </row>
    <row r="23" spans="1:9" ht="15">
      <c r="A23" s="283">
        <v>12</v>
      </c>
      <c r="B23" s="18"/>
      <c r="C23" s="230"/>
      <c r="D23" s="230"/>
      <c r="E23" s="230"/>
      <c r="F23" s="230"/>
      <c r="G23" s="230"/>
      <c r="H23" s="230"/>
      <c r="I23" s="9"/>
    </row>
    <row r="24" spans="1:9" ht="15">
      <c r="A24" s="283">
        <v>13</v>
      </c>
      <c r="B24" s="18"/>
      <c r="C24" s="9"/>
      <c r="D24" s="9"/>
      <c r="E24" s="9"/>
      <c r="F24" s="9"/>
      <c r="G24" s="9"/>
      <c r="H24" s="9"/>
      <c r="I24" s="9"/>
    </row>
    <row r="25" spans="1:9" ht="15">
      <c r="A25" s="283">
        <v>14</v>
      </c>
      <c r="B25" s="18"/>
      <c r="C25" s="9"/>
      <c r="D25" s="9"/>
      <c r="E25" s="9"/>
      <c r="F25" s="9"/>
      <c r="G25" s="9"/>
      <c r="H25" s="9"/>
      <c r="I25" s="9"/>
    </row>
    <row r="26" spans="1:9">
      <c r="A26" s="17" t="s">
        <v>7</v>
      </c>
      <c r="B26" s="9"/>
      <c r="C26" s="9"/>
      <c r="D26" s="9"/>
      <c r="E26" s="9"/>
      <c r="F26" s="9"/>
      <c r="G26" s="9"/>
      <c r="H26" s="9"/>
      <c r="I26" s="9"/>
    </row>
    <row r="27" spans="1:9">
      <c r="A27" s="17" t="s">
        <v>7</v>
      </c>
      <c r="B27" s="9"/>
      <c r="C27" s="9"/>
      <c r="D27" s="9"/>
      <c r="E27" s="9"/>
      <c r="F27" s="9"/>
      <c r="G27" s="9"/>
      <c r="H27" s="9"/>
      <c r="I27" s="9"/>
    </row>
    <row r="28" spans="1:9">
      <c r="A28" s="26" t="s">
        <v>17</v>
      </c>
      <c r="B28" s="9"/>
      <c r="C28" s="9"/>
      <c r="D28" s="407">
        <v>40</v>
      </c>
      <c r="E28" s="9"/>
      <c r="F28" s="9"/>
      <c r="G28" s="9"/>
      <c r="H28" s="9"/>
      <c r="I28" s="9"/>
    </row>
    <row r="29" spans="1:9" ht="21" customHeight="1">
      <c r="A29" s="961" t="s">
        <v>924</v>
      </c>
      <c r="B29" s="961"/>
      <c r="C29" s="961"/>
      <c r="D29" s="961"/>
      <c r="E29" s="961"/>
      <c r="F29" s="961"/>
      <c r="G29" s="961"/>
      <c r="H29" s="961"/>
      <c r="I29" s="961"/>
    </row>
    <row r="30" spans="1:9" ht="21" customHeight="1">
      <c r="A30" s="410"/>
      <c r="B30" s="410"/>
      <c r="C30" s="410"/>
      <c r="D30" s="410"/>
      <c r="E30" s="410"/>
      <c r="F30" s="410"/>
      <c r="G30" s="410"/>
      <c r="H30" s="410"/>
      <c r="I30" s="410"/>
    </row>
    <row r="31" spans="1:9" ht="21" customHeight="1">
      <c r="A31" s="410"/>
      <c r="B31" s="410"/>
      <c r="C31" s="410"/>
      <c r="D31" s="410"/>
      <c r="E31" s="410"/>
      <c r="F31" s="410"/>
      <c r="G31" s="410"/>
      <c r="H31" s="410"/>
      <c r="I31" s="410"/>
    </row>
    <row r="32" spans="1:9">
      <c r="A32" s="196"/>
      <c r="B32" s="196"/>
      <c r="C32" s="196"/>
      <c r="D32" s="196"/>
      <c r="G32" s="874" t="s">
        <v>1056</v>
      </c>
      <c r="H32" s="874"/>
    </row>
    <row r="33" spans="1:9" ht="15" customHeight="1">
      <c r="A33" s="196"/>
      <c r="B33" s="196"/>
      <c r="C33" s="196"/>
      <c r="D33" s="196"/>
      <c r="F33" s="874" t="s">
        <v>13</v>
      </c>
      <c r="G33" s="874"/>
      <c r="H33" s="874"/>
      <c r="I33" s="874"/>
    </row>
    <row r="34" spans="1:9" ht="15" customHeight="1">
      <c r="A34" s="196"/>
      <c r="B34" s="196"/>
      <c r="C34" s="196"/>
      <c r="D34" s="196"/>
      <c r="F34" s="874" t="s">
        <v>1026</v>
      </c>
      <c r="G34" s="874"/>
      <c r="H34" s="874"/>
      <c r="I34" s="874"/>
    </row>
    <row r="35" spans="1:9">
      <c r="A35" s="196" t="s">
        <v>1054</v>
      </c>
      <c r="C35" s="196"/>
      <c r="D35" s="196"/>
      <c r="G35" s="629" t="s">
        <v>83</v>
      </c>
    </row>
  </sheetData>
  <mergeCells count="21">
    <mergeCell ref="A7:A10"/>
    <mergeCell ref="G8:G10"/>
    <mergeCell ref="H7:H10"/>
    <mergeCell ref="B7:B10"/>
    <mergeCell ref="C7:C10"/>
    <mergeCell ref="E7:G7"/>
    <mergeCell ref="C12:C13"/>
    <mergeCell ref="F12:F13"/>
    <mergeCell ref="A29:I29"/>
    <mergeCell ref="F33:I33"/>
    <mergeCell ref="F34:I34"/>
    <mergeCell ref="G32:H32"/>
    <mergeCell ref="H1:I1"/>
    <mergeCell ref="C5:H5"/>
    <mergeCell ref="D7:D10"/>
    <mergeCell ref="C2:G2"/>
    <mergeCell ref="B3:G3"/>
    <mergeCell ref="I7:I10"/>
    <mergeCell ref="E8:E10"/>
    <mergeCell ref="F8:F10"/>
    <mergeCell ref="G6:I6"/>
  </mergeCells>
  <printOptions horizontalCentered="1"/>
  <pageMargins left="0.70866141732283472" right="0.70866141732283472" top="0.23622047244094491" bottom="0" header="0.31496062992125984" footer="0.31496062992125984"/>
  <pageSetup paperSize="9" scale="81" orientation="landscape" r:id="rId1"/>
</worksheet>
</file>

<file path=xl/worksheets/sheet32.xml><?xml version="1.0" encoding="utf-8"?>
<worksheet xmlns="http://schemas.openxmlformats.org/spreadsheetml/2006/main" xmlns:r="http://schemas.openxmlformats.org/officeDocument/2006/relationships">
  <sheetPr>
    <pageSetUpPr fitToPage="1"/>
  </sheetPr>
  <dimension ref="A1:J18"/>
  <sheetViews>
    <sheetView topLeftCell="A7" zoomScaleSheetLayoutView="120" workbookViewId="0">
      <selection activeCell="I18" sqref="I18"/>
    </sheetView>
  </sheetViews>
  <sheetFormatPr defaultRowHeight="12.75"/>
  <cols>
    <col min="2" max="2" width="10.140625" customWidth="1"/>
    <col min="6" max="6" width="12.28515625" customWidth="1"/>
    <col min="7" max="7" width="12.7109375" customWidth="1"/>
    <col min="8" max="8" width="20.28515625" customWidth="1"/>
    <col min="9" max="9" width="10.42578125" customWidth="1"/>
    <col min="10" max="10" width="22.85546875" customWidth="1"/>
  </cols>
  <sheetData>
    <row r="1" spans="1:10" ht="18">
      <c r="A1" s="876" t="s">
        <v>0</v>
      </c>
      <c r="B1" s="876"/>
      <c r="C1" s="876"/>
      <c r="D1" s="876"/>
      <c r="E1" s="876"/>
      <c r="F1" s="876"/>
      <c r="G1" s="876"/>
      <c r="H1" s="876"/>
      <c r="I1" s="220"/>
      <c r="J1" s="288" t="s">
        <v>550</v>
      </c>
    </row>
    <row r="2" spans="1:10" ht="21">
      <c r="A2" s="877" t="s">
        <v>747</v>
      </c>
      <c r="B2" s="877"/>
      <c r="C2" s="877"/>
      <c r="D2" s="877"/>
      <c r="E2" s="877"/>
      <c r="F2" s="877"/>
      <c r="G2" s="877"/>
      <c r="H2" s="877"/>
      <c r="I2" s="877"/>
      <c r="J2" s="877"/>
    </row>
    <row r="3" spans="1:10" ht="15">
      <c r="A3" s="189"/>
      <c r="B3" s="189"/>
      <c r="C3" s="189"/>
      <c r="D3" s="189"/>
      <c r="E3" s="189"/>
      <c r="F3" s="189"/>
      <c r="G3" s="189"/>
      <c r="H3" s="189"/>
      <c r="I3" s="189"/>
    </row>
    <row r="4" spans="1:10" ht="18">
      <c r="A4" s="876" t="s">
        <v>549</v>
      </c>
      <c r="B4" s="876"/>
      <c r="C4" s="876"/>
      <c r="D4" s="876"/>
      <c r="E4" s="876"/>
      <c r="F4" s="876"/>
      <c r="G4" s="876"/>
      <c r="H4" s="876"/>
      <c r="I4" s="876"/>
    </row>
    <row r="5" spans="1:10" ht="15">
      <c r="A5" s="190" t="s">
        <v>900</v>
      </c>
      <c r="B5" s="190"/>
      <c r="C5" s="190"/>
      <c r="D5" s="190"/>
      <c r="E5" s="190"/>
      <c r="F5" s="190"/>
      <c r="G5" s="190"/>
      <c r="H5" s="190"/>
      <c r="I5" s="962" t="s">
        <v>1025</v>
      </c>
      <c r="J5" s="963"/>
    </row>
    <row r="6" spans="1:10" ht="30.6" customHeight="1">
      <c r="A6" s="966" t="s">
        <v>2</v>
      </c>
      <c r="B6" s="966" t="s">
        <v>393</v>
      </c>
      <c r="C6" s="780" t="s">
        <v>394</v>
      </c>
      <c r="D6" s="780"/>
      <c r="E6" s="780"/>
      <c r="F6" s="967" t="s">
        <v>397</v>
      </c>
      <c r="G6" s="968"/>
      <c r="H6" s="968"/>
      <c r="I6" s="969"/>
      <c r="J6" s="964" t="s">
        <v>973</v>
      </c>
    </row>
    <row r="7" spans="1:10" ht="63" customHeight="1">
      <c r="A7" s="966"/>
      <c r="B7" s="966"/>
      <c r="C7" s="5" t="s">
        <v>102</v>
      </c>
      <c r="D7" s="5" t="s">
        <v>395</v>
      </c>
      <c r="E7" s="5" t="s">
        <v>396</v>
      </c>
      <c r="F7" s="223" t="s">
        <v>398</v>
      </c>
      <c r="G7" s="223" t="s">
        <v>399</v>
      </c>
      <c r="H7" s="223" t="s">
        <v>400</v>
      </c>
      <c r="I7" s="223" t="s">
        <v>46</v>
      </c>
      <c r="J7" s="965"/>
    </row>
    <row r="8" spans="1:10" ht="16.899999999999999" customHeight="1">
      <c r="A8" s="193">
        <v>1</v>
      </c>
      <c r="B8" s="193">
        <v>2</v>
      </c>
      <c r="C8" s="193">
        <v>3</v>
      </c>
      <c r="D8" s="193">
        <v>4</v>
      </c>
      <c r="E8" s="193">
        <v>5</v>
      </c>
      <c r="F8" s="193">
        <v>6</v>
      </c>
      <c r="G8" s="193">
        <v>7</v>
      </c>
      <c r="H8" s="193">
        <v>8</v>
      </c>
      <c r="I8" s="193">
        <v>9</v>
      </c>
      <c r="J8" s="193">
        <v>10</v>
      </c>
    </row>
    <row r="9" spans="1:10" ht="133.15" customHeight="1">
      <c r="A9" s="283">
        <v>1</v>
      </c>
      <c r="B9" s="193">
        <v>12048</v>
      </c>
      <c r="C9" s="193">
        <v>18</v>
      </c>
      <c r="D9" s="193">
        <v>14</v>
      </c>
      <c r="E9" s="193">
        <v>12016</v>
      </c>
      <c r="F9" s="207" t="s">
        <v>928</v>
      </c>
      <c r="G9" s="413" t="s">
        <v>926</v>
      </c>
      <c r="H9" s="207" t="s">
        <v>927</v>
      </c>
      <c r="I9" s="193"/>
      <c r="J9" s="193">
        <v>1844000</v>
      </c>
    </row>
    <row r="10" spans="1:10" ht="31.9" customHeight="1">
      <c r="A10" s="407" t="s">
        <v>17</v>
      </c>
      <c r="B10" s="406">
        <v>12048</v>
      </c>
      <c r="C10" s="406">
        <v>18</v>
      </c>
      <c r="D10" s="406">
        <v>14</v>
      </c>
      <c r="E10" s="406">
        <v>12016</v>
      </c>
      <c r="F10" s="406"/>
      <c r="G10" s="406"/>
      <c r="H10" s="406"/>
      <c r="I10" s="406"/>
      <c r="J10" s="406">
        <v>1844000</v>
      </c>
    </row>
    <row r="11" spans="1:10" ht="31.15" customHeight="1">
      <c r="A11" s="11"/>
      <c r="B11" s="12"/>
      <c r="C11" s="12"/>
      <c r="D11" s="12"/>
      <c r="E11" s="12"/>
      <c r="F11" s="12"/>
      <c r="G11" s="12"/>
      <c r="H11" s="12"/>
      <c r="I11" s="12"/>
      <c r="J11" s="12"/>
    </row>
    <row r="12" spans="1:10" ht="31.15" customHeight="1">
      <c r="A12" s="11"/>
      <c r="B12" s="12"/>
      <c r="C12" s="12"/>
      <c r="D12" s="12"/>
      <c r="E12" s="12"/>
      <c r="F12" s="12"/>
      <c r="G12" s="12"/>
      <c r="H12" s="12"/>
      <c r="I12" s="12"/>
      <c r="J12" s="12"/>
    </row>
    <row r="15" spans="1:10" ht="12.75" customHeight="1">
      <c r="A15" s="196"/>
      <c r="B15" s="196"/>
      <c r="C15" s="196"/>
      <c r="D15" s="196"/>
      <c r="H15" s="763" t="s">
        <v>1056</v>
      </c>
      <c r="I15" s="763"/>
      <c r="J15" s="763"/>
    </row>
    <row r="16" spans="1:10" ht="12.75" customHeight="1">
      <c r="A16" s="196"/>
      <c r="B16" s="196"/>
      <c r="C16" s="196"/>
      <c r="D16" s="196"/>
      <c r="H16" s="874" t="s">
        <v>13</v>
      </c>
      <c r="I16" s="874"/>
      <c r="J16" s="874"/>
    </row>
    <row r="17" spans="1:10" ht="12.75" customHeight="1">
      <c r="A17" s="196"/>
      <c r="B17" s="196"/>
      <c r="C17" s="196"/>
      <c r="D17" s="196"/>
      <c r="H17" s="874" t="s">
        <v>1026</v>
      </c>
      <c r="I17" s="874"/>
      <c r="J17" s="874"/>
    </row>
    <row r="18" spans="1:10">
      <c r="A18" s="196" t="s">
        <v>1054</v>
      </c>
      <c r="C18" s="196"/>
      <c r="D18" s="196"/>
      <c r="H18" s="201" t="s">
        <v>83</v>
      </c>
      <c r="I18" s="201"/>
      <c r="J18" s="201"/>
    </row>
  </sheetData>
  <mergeCells count="12">
    <mergeCell ref="H17:J17"/>
    <mergeCell ref="H16:J16"/>
    <mergeCell ref="I5:J5"/>
    <mergeCell ref="J6:J7"/>
    <mergeCell ref="A1:H1"/>
    <mergeCell ref="A2:J2"/>
    <mergeCell ref="A4:I4"/>
    <mergeCell ref="A6:A7"/>
    <mergeCell ref="B6:B7"/>
    <mergeCell ref="C6:E6"/>
    <mergeCell ref="F6:I6"/>
    <mergeCell ref="H15:J15"/>
  </mergeCells>
  <printOptions horizontalCentered="1"/>
  <pageMargins left="0.70866141732283472" right="0.70866141732283472" top="0.23622047244094491" bottom="0"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H38"/>
  <sheetViews>
    <sheetView topLeftCell="A13" zoomScaleSheetLayoutView="80" workbookViewId="0">
      <selection activeCell="K41" sqref="K41:O41"/>
    </sheetView>
  </sheetViews>
  <sheetFormatPr defaultColWidth="9.140625" defaultRowHeight="12.75"/>
  <cols>
    <col min="1" max="1" width="5.28515625" style="196" customWidth="1"/>
    <col min="2" max="2" width="8.5703125" style="196" customWidth="1"/>
    <col min="3" max="3" width="47.28515625" style="196" customWidth="1"/>
    <col min="4" max="4" width="15.140625" style="196" customWidth="1"/>
    <col min="5" max="6" width="11.7109375" style="196" customWidth="1"/>
    <col min="7" max="7" width="13.7109375" style="196" customWidth="1"/>
    <col min="8" max="8" width="20.140625" style="196" customWidth="1"/>
    <col min="9" max="16384" width="9.140625" style="196"/>
  </cols>
  <sheetData>
    <row r="1" spans="1:8">
      <c r="A1" s="196" t="s">
        <v>11</v>
      </c>
      <c r="H1" s="212" t="s">
        <v>552</v>
      </c>
    </row>
    <row r="2" spans="1:8" s="200" customFormat="1" ht="15.75">
      <c r="A2" s="914" t="s">
        <v>0</v>
      </c>
      <c r="B2" s="914"/>
      <c r="C2" s="914"/>
      <c r="D2" s="914"/>
      <c r="E2" s="914"/>
      <c r="F2" s="914"/>
      <c r="G2" s="914"/>
      <c r="H2" s="914"/>
    </row>
    <row r="3" spans="1:8" s="200" customFormat="1" ht="20.25" customHeight="1">
      <c r="A3" s="915" t="s">
        <v>747</v>
      </c>
      <c r="B3" s="915"/>
      <c r="C3" s="915"/>
      <c r="D3" s="915"/>
      <c r="E3" s="915"/>
      <c r="F3" s="915"/>
      <c r="G3" s="915"/>
      <c r="H3" s="915"/>
    </row>
    <row r="5" spans="1:8" s="200" customFormat="1" ht="15.75">
      <c r="A5" s="972" t="s">
        <v>551</v>
      </c>
      <c r="B5" s="972"/>
      <c r="C5" s="972"/>
      <c r="D5" s="972"/>
      <c r="E5" s="972"/>
      <c r="F5" s="972"/>
      <c r="G5" s="972"/>
      <c r="H5" s="973"/>
    </row>
    <row r="7" spans="1:8">
      <c r="A7" s="974" t="s">
        <v>254</v>
      </c>
      <c r="B7" s="974"/>
      <c r="C7" s="202" t="s">
        <v>1027</v>
      </c>
      <c r="D7" s="203"/>
      <c r="E7" s="203"/>
      <c r="F7" s="203"/>
      <c r="G7" s="203"/>
    </row>
    <row r="8" spans="1:8" ht="13.9" customHeight="1">
      <c r="A8" s="213"/>
      <c r="B8" s="213"/>
      <c r="C8" s="213"/>
      <c r="D8" s="213"/>
      <c r="E8" s="213"/>
      <c r="F8" s="213"/>
      <c r="G8" s="213"/>
    </row>
    <row r="9" spans="1:8" s="204" customFormat="1">
      <c r="A9" s="196"/>
      <c r="B9" s="196"/>
      <c r="C9" s="196"/>
      <c r="D9" s="196"/>
      <c r="E9" s="196"/>
      <c r="F9" s="196"/>
      <c r="G9" s="879" t="s">
        <v>1025</v>
      </c>
      <c r="H9" s="879"/>
    </row>
    <row r="10" spans="1:8" s="204" customFormat="1" ht="39.75" customHeight="1">
      <c r="A10" s="205"/>
      <c r="B10" s="970" t="s">
        <v>281</v>
      </c>
      <c r="C10" s="970" t="s">
        <v>282</v>
      </c>
      <c r="D10" s="975" t="s">
        <v>283</v>
      </c>
      <c r="E10" s="976"/>
      <c r="F10" s="976"/>
      <c r="G10" s="977"/>
      <c r="H10" s="970" t="s">
        <v>77</v>
      </c>
    </row>
    <row r="11" spans="1:8" s="204" customFormat="1" ht="25.5">
      <c r="A11" s="206"/>
      <c r="B11" s="971"/>
      <c r="C11" s="971"/>
      <c r="D11" s="214" t="s">
        <v>284</v>
      </c>
      <c r="E11" s="214" t="s">
        <v>285</v>
      </c>
      <c r="F11" s="214" t="s">
        <v>286</v>
      </c>
      <c r="G11" s="214" t="s">
        <v>17</v>
      </c>
      <c r="H11" s="971"/>
    </row>
    <row r="12" spans="1:8" s="204" customFormat="1" ht="15">
      <c r="A12" s="206"/>
      <c r="B12" s="215">
        <v>1</v>
      </c>
      <c r="C12" s="215">
        <v>2</v>
      </c>
      <c r="D12" s="215">
        <v>3</v>
      </c>
      <c r="E12" s="215">
        <v>4</v>
      </c>
      <c r="F12" s="215">
        <v>5</v>
      </c>
      <c r="G12" s="215">
        <v>6</v>
      </c>
      <c r="H12" s="215" t="s">
        <v>267</v>
      </c>
    </row>
    <row r="13" spans="1:8" s="216" customFormat="1" ht="15" customHeight="1">
      <c r="B13" s="217" t="s">
        <v>28</v>
      </c>
      <c r="C13" s="218" t="s">
        <v>290</v>
      </c>
      <c r="D13" s="444"/>
      <c r="E13" s="444"/>
      <c r="F13" s="444"/>
      <c r="G13" s="444"/>
      <c r="H13" s="412"/>
    </row>
    <row r="14" spans="1:8" s="219" customFormat="1">
      <c r="B14" s="218"/>
      <c r="C14" s="444" t="s">
        <v>978</v>
      </c>
      <c r="D14" s="445">
        <v>1</v>
      </c>
      <c r="E14" s="444"/>
      <c r="F14" s="444"/>
      <c r="G14" s="446">
        <f>SUM(D14:F14)</f>
        <v>1</v>
      </c>
      <c r="H14" s="218"/>
    </row>
    <row r="15" spans="1:8" ht="14.25">
      <c r="A15" s="209"/>
      <c r="B15" s="218"/>
      <c r="C15" s="444" t="s">
        <v>930</v>
      </c>
      <c r="D15" s="445">
        <v>1</v>
      </c>
      <c r="E15" s="444"/>
      <c r="F15" s="444"/>
      <c r="G15" s="446">
        <v>1</v>
      </c>
      <c r="H15" s="218"/>
    </row>
    <row r="16" spans="1:8">
      <c r="B16" s="218"/>
      <c r="C16" s="444" t="s">
        <v>982</v>
      </c>
      <c r="D16" s="445"/>
      <c r="E16" s="446">
        <v>14</v>
      </c>
      <c r="F16" s="444"/>
      <c r="G16" s="446">
        <f t="shared" ref="G16:G24" si="0">SUM(D16:F16)</f>
        <v>14</v>
      </c>
      <c r="H16" s="136"/>
    </row>
    <row r="17" spans="1:8" s="131" customFormat="1" ht="25.5">
      <c r="B17" s="136"/>
      <c r="C17" s="635" t="s">
        <v>979</v>
      </c>
      <c r="D17" s="445">
        <v>1</v>
      </c>
      <c r="E17" s="447"/>
      <c r="F17" s="134"/>
      <c r="G17" s="446">
        <f t="shared" si="0"/>
        <v>1</v>
      </c>
      <c r="H17" s="136"/>
    </row>
    <row r="18" spans="1:8" s="131" customFormat="1">
      <c r="B18" s="136"/>
      <c r="C18" s="444" t="s">
        <v>980</v>
      </c>
      <c r="D18" s="445"/>
      <c r="E18" s="447">
        <v>14</v>
      </c>
      <c r="F18" s="134"/>
      <c r="G18" s="446">
        <v>14</v>
      </c>
      <c r="H18" s="134"/>
    </row>
    <row r="19" spans="1:8" s="131" customFormat="1">
      <c r="B19" s="136"/>
      <c r="C19" s="444" t="s">
        <v>981</v>
      </c>
      <c r="D19" s="445"/>
      <c r="E19" s="447"/>
      <c r="F19" s="447">
        <v>163</v>
      </c>
      <c r="G19" s="446">
        <f t="shared" si="0"/>
        <v>163</v>
      </c>
      <c r="H19" s="134"/>
    </row>
    <row r="20" spans="1:8" s="131" customFormat="1" ht="21.75" customHeight="1">
      <c r="B20" s="136"/>
      <c r="C20" s="444" t="s">
        <v>983</v>
      </c>
      <c r="D20" s="445">
        <v>2</v>
      </c>
      <c r="E20" s="447"/>
      <c r="F20" s="447"/>
      <c r="G20" s="446">
        <v>2</v>
      </c>
      <c r="H20" s="134"/>
    </row>
    <row r="21" spans="1:8" s="131" customFormat="1">
      <c r="A21" s="211" t="s">
        <v>280</v>
      </c>
      <c r="B21" s="136"/>
      <c r="C21" s="444" t="s">
        <v>984</v>
      </c>
      <c r="D21" s="445"/>
      <c r="E21" s="447">
        <v>14</v>
      </c>
      <c r="F21" s="447"/>
      <c r="G21" s="446">
        <f t="shared" si="0"/>
        <v>14</v>
      </c>
      <c r="H21" s="134"/>
    </row>
    <row r="22" spans="1:8">
      <c r="B22" s="208"/>
      <c r="C22" s="448" t="s">
        <v>985</v>
      </c>
      <c r="D22" s="137">
        <v>2</v>
      </c>
      <c r="E22" s="447"/>
      <c r="F22" s="447"/>
      <c r="G22" s="446">
        <v>2</v>
      </c>
      <c r="H22" s="412"/>
    </row>
    <row r="23" spans="1:8">
      <c r="B23" s="136"/>
      <c r="C23" s="448" t="s">
        <v>986</v>
      </c>
      <c r="D23" s="137">
        <v>6</v>
      </c>
      <c r="E23" s="447">
        <v>28</v>
      </c>
      <c r="F23" s="447">
        <v>163</v>
      </c>
      <c r="G23" s="446">
        <f t="shared" si="0"/>
        <v>197</v>
      </c>
      <c r="H23" s="134"/>
    </row>
    <row r="24" spans="1:8">
      <c r="B24" s="136"/>
      <c r="C24" s="448" t="s">
        <v>974</v>
      </c>
      <c r="D24" s="137"/>
      <c r="E24" s="134">
        <v>14</v>
      </c>
      <c r="F24" s="134"/>
      <c r="G24" s="446">
        <f t="shared" si="0"/>
        <v>14</v>
      </c>
      <c r="H24" s="136"/>
    </row>
    <row r="25" spans="1:8">
      <c r="B25" s="136"/>
      <c r="C25" s="414" t="s">
        <v>31</v>
      </c>
      <c r="D25" s="208">
        <f>SUM(D14:D24)</f>
        <v>13</v>
      </c>
      <c r="E25" s="208">
        <f>SUM(E14:E24)</f>
        <v>84</v>
      </c>
      <c r="F25" s="208">
        <f>SUM(F14:F24)</f>
        <v>326</v>
      </c>
      <c r="G25" s="208">
        <f>SUM(G14:G24)</f>
        <v>423</v>
      </c>
      <c r="H25" s="136"/>
    </row>
    <row r="26" spans="1:8">
      <c r="B26" s="217" t="s">
        <v>32</v>
      </c>
      <c r="C26" s="218" t="s">
        <v>929</v>
      </c>
      <c r="D26" s="210"/>
      <c r="E26" s="210"/>
      <c r="F26" s="210"/>
      <c r="G26" s="210"/>
      <c r="H26" s="136"/>
    </row>
    <row r="27" spans="1:8" ht="25.5">
      <c r="B27" s="210"/>
      <c r="C27" s="635" t="s">
        <v>977</v>
      </c>
      <c r="D27" s="449">
        <v>2</v>
      </c>
      <c r="E27" s="449"/>
      <c r="F27" s="449"/>
      <c r="G27" s="449">
        <f>SUM(D27:F27)</f>
        <v>2</v>
      </c>
      <c r="H27" s="136"/>
    </row>
    <row r="28" spans="1:8">
      <c r="B28" s="136"/>
      <c r="C28" s="448" t="s">
        <v>976</v>
      </c>
      <c r="D28" s="137">
        <v>2</v>
      </c>
      <c r="E28" s="134">
        <v>14</v>
      </c>
      <c r="F28" s="134"/>
      <c r="G28" s="449">
        <f>SUM(D28:F28)</f>
        <v>16</v>
      </c>
      <c r="H28" s="136"/>
    </row>
    <row r="29" spans="1:8">
      <c r="B29" s="136"/>
      <c r="C29" s="448" t="s">
        <v>975</v>
      </c>
      <c r="D29" s="134">
        <v>4</v>
      </c>
      <c r="E29" s="134">
        <v>14</v>
      </c>
      <c r="F29" s="134">
        <v>163</v>
      </c>
      <c r="G29" s="449">
        <f>SUM(D29:F29)</f>
        <v>181</v>
      </c>
      <c r="H29" s="136"/>
    </row>
    <row r="30" spans="1:8">
      <c r="B30" s="136"/>
      <c r="C30" s="196" t="s">
        <v>31</v>
      </c>
      <c r="D30" s="136">
        <f>SUM(D27:D29)</f>
        <v>8</v>
      </c>
      <c r="E30" s="136">
        <f>SUM(E27:E29)</f>
        <v>28</v>
      </c>
      <c r="F30" s="136">
        <f>SUM(F27:F29)</f>
        <v>163</v>
      </c>
      <c r="G30" s="136">
        <f>SUM(G27:G29)</f>
        <v>199</v>
      </c>
      <c r="H30" s="136"/>
    </row>
    <row r="31" spans="1:8" ht="17.45" customHeight="1">
      <c r="B31" s="136"/>
      <c r="C31" s="414" t="s">
        <v>35</v>
      </c>
      <c r="D31" s="136">
        <f>D30+D25</f>
        <v>21</v>
      </c>
      <c r="E31" s="136">
        <f>E30+E25</f>
        <v>112</v>
      </c>
      <c r="F31" s="136">
        <f>F30+F25</f>
        <v>489</v>
      </c>
      <c r="G31" s="136">
        <f>G30+G25</f>
        <v>622</v>
      </c>
      <c r="H31" s="136"/>
    </row>
    <row r="32" spans="1:8">
      <c r="B32" s="204"/>
      <c r="C32" s="204"/>
      <c r="D32" s="204"/>
      <c r="E32" s="204"/>
      <c r="F32" s="204"/>
      <c r="G32" s="204"/>
      <c r="H32" s="204"/>
    </row>
    <row r="33" spans="2:8">
      <c r="B33" s="204"/>
      <c r="C33" s="204"/>
      <c r="D33" s="204"/>
      <c r="E33" s="204"/>
      <c r="F33" s="204"/>
      <c r="G33" s="204"/>
      <c r="H33" s="204"/>
    </row>
    <row r="34" spans="2:8">
      <c r="B34" s="204"/>
      <c r="C34" s="204"/>
      <c r="D34" s="204"/>
      <c r="E34" s="204"/>
      <c r="F34" s="204"/>
      <c r="G34" s="204"/>
      <c r="H34" s="204"/>
    </row>
    <row r="35" spans="2:8" ht="12.75" customHeight="1">
      <c r="D35" s="978" t="s">
        <v>1056</v>
      </c>
      <c r="E35" s="978"/>
      <c r="F35" s="978"/>
      <c r="G35" s="978"/>
      <c r="H35" s="978"/>
    </row>
    <row r="36" spans="2:8" ht="12.75" customHeight="1">
      <c r="D36" s="874" t="s">
        <v>13</v>
      </c>
      <c r="E36" s="874"/>
      <c r="F36" s="874"/>
      <c r="G36" s="874"/>
      <c r="H36" s="874"/>
    </row>
    <row r="37" spans="2:8" ht="12.75" customHeight="1">
      <c r="D37" s="874" t="s">
        <v>1026</v>
      </c>
      <c r="E37" s="874"/>
      <c r="F37" s="874"/>
      <c r="G37" s="874"/>
      <c r="H37" s="874"/>
    </row>
    <row r="38" spans="2:8">
      <c r="B38" s="196" t="s">
        <v>1054</v>
      </c>
      <c r="E38" s="196" t="s">
        <v>710</v>
      </c>
    </row>
  </sheetData>
  <mergeCells count="12">
    <mergeCell ref="D37:H37"/>
    <mergeCell ref="H10:H11"/>
    <mergeCell ref="A2:H2"/>
    <mergeCell ref="A3:H3"/>
    <mergeCell ref="A5:H5"/>
    <mergeCell ref="A7:B7"/>
    <mergeCell ref="G9:H9"/>
    <mergeCell ref="B10:B11"/>
    <mergeCell ref="C10:C11"/>
    <mergeCell ref="D10:G10"/>
    <mergeCell ref="D35:H35"/>
    <mergeCell ref="D36:H36"/>
  </mergeCells>
  <printOptions horizontalCentered="1"/>
  <pageMargins left="0.70866141732283472" right="0.70866141732283472" top="0.23622047244094491" bottom="0" header="0.31496062992125984" footer="0.31496062992125984"/>
  <pageSetup paperSize="9" scale="99" orientation="landscape" r:id="rId1"/>
</worksheet>
</file>

<file path=xl/worksheets/sheet34.xml><?xml version="1.0" encoding="utf-8"?>
<worksheet xmlns="http://schemas.openxmlformats.org/spreadsheetml/2006/main" xmlns:r="http://schemas.openxmlformats.org/officeDocument/2006/relationships">
  <sheetPr>
    <pageSetUpPr fitToPage="1"/>
  </sheetPr>
  <dimension ref="A1:M32"/>
  <sheetViews>
    <sheetView topLeftCell="A19" zoomScaleSheetLayoutView="100" workbookViewId="0">
      <selection activeCell="F28" sqref="F28:G28"/>
    </sheetView>
  </sheetViews>
  <sheetFormatPr defaultRowHeight="12.75"/>
  <cols>
    <col min="1" max="1" width="8.28515625" customWidth="1"/>
    <col min="2" max="2" width="22.7109375" customWidth="1"/>
    <col min="3" max="3" width="14.7109375" customWidth="1"/>
    <col min="4" max="4" width="21" customWidth="1"/>
    <col min="5" max="5" width="21.140625" customWidth="1"/>
    <col min="6" max="6" width="20.7109375" customWidth="1"/>
    <col min="7" max="7" width="23.5703125" customWidth="1"/>
    <col min="8" max="8" width="17.42578125" customWidth="1"/>
  </cols>
  <sheetData>
    <row r="1" spans="1:8" ht="18">
      <c r="A1" s="876" t="s">
        <v>0</v>
      </c>
      <c r="B1" s="876"/>
      <c r="C1" s="876"/>
      <c r="D1" s="876"/>
      <c r="E1" s="876"/>
      <c r="F1" s="876"/>
      <c r="H1" s="187" t="s">
        <v>643</v>
      </c>
    </row>
    <row r="2" spans="1:8" ht="21">
      <c r="A2" s="877" t="s">
        <v>747</v>
      </c>
      <c r="B2" s="877"/>
      <c r="C2" s="877"/>
      <c r="D2" s="877"/>
      <c r="E2" s="877"/>
      <c r="F2" s="877"/>
      <c r="G2" s="877"/>
    </row>
    <row r="3" spans="1:8" ht="15">
      <c r="A3" s="189"/>
      <c r="B3" s="189"/>
    </row>
    <row r="4" spans="1:8" ht="18" customHeight="1">
      <c r="A4" s="878" t="s">
        <v>644</v>
      </c>
      <c r="B4" s="878"/>
      <c r="C4" s="878"/>
      <c r="D4" s="878"/>
      <c r="E4" s="878"/>
      <c r="F4" s="878"/>
      <c r="G4" s="878"/>
    </row>
    <row r="5" spans="1:8" ht="15">
      <c r="A5" s="190" t="s">
        <v>900</v>
      </c>
      <c r="B5" s="190"/>
    </row>
    <row r="6" spans="1:8" ht="15">
      <c r="A6" s="190"/>
      <c r="B6" s="190"/>
      <c r="F6" s="879" t="s">
        <v>1025</v>
      </c>
      <c r="G6" s="879"/>
      <c r="H6" s="879"/>
    </row>
    <row r="7" spans="1:8" ht="59.25" customHeight="1">
      <c r="A7" s="191" t="s">
        <v>2</v>
      </c>
      <c r="B7" s="291" t="s">
        <v>3</v>
      </c>
      <c r="C7" s="295" t="s">
        <v>645</v>
      </c>
      <c r="D7" s="295" t="s">
        <v>646</v>
      </c>
      <c r="E7" s="295" t="s">
        <v>647</v>
      </c>
      <c r="F7" s="295" t="s">
        <v>648</v>
      </c>
      <c r="G7" s="330" t="s">
        <v>749</v>
      </c>
      <c r="H7" s="279" t="s">
        <v>722</v>
      </c>
    </row>
    <row r="8" spans="1:8" s="187" customFormat="1" ht="15">
      <c r="A8" s="193" t="s">
        <v>261</v>
      </c>
      <c r="B8" s="193" t="s">
        <v>262</v>
      </c>
      <c r="C8" s="193" t="s">
        <v>263</v>
      </c>
      <c r="D8" s="193" t="s">
        <v>264</v>
      </c>
      <c r="E8" s="193" t="s">
        <v>265</v>
      </c>
      <c r="F8" s="193" t="s">
        <v>266</v>
      </c>
      <c r="G8" s="331" t="s">
        <v>267</v>
      </c>
      <c r="H8" s="227">
        <v>8</v>
      </c>
    </row>
    <row r="9" spans="1:8" s="187" customFormat="1" ht="30">
      <c r="A9" s="432">
        <v>1</v>
      </c>
      <c r="B9" s="433" t="s">
        <v>901</v>
      </c>
      <c r="C9" s="452">
        <v>928</v>
      </c>
      <c r="D9" s="439">
        <f>C9</f>
        <v>928</v>
      </c>
      <c r="E9" s="450">
        <v>371</v>
      </c>
      <c r="F9" s="450">
        <v>0</v>
      </c>
      <c r="G9" s="450">
        <v>621</v>
      </c>
      <c r="H9" s="443" t="s">
        <v>931</v>
      </c>
    </row>
    <row r="10" spans="1:8" s="187" customFormat="1" ht="45">
      <c r="A10" s="432">
        <v>2</v>
      </c>
      <c r="B10" s="433" t="s">
        <v>902</v>
      </c>
      <c r="C10" s="452">
        <v>881</v>
      </c>
      <c r="D10" s="439">
        <f t="shared" ref="D10:D22" si="0">C10</f>
        <v>881</v>
      </c>
      <c r="E10" s="450">
        <v>340</v>
      </c>
      <c r="F10" s="450">
        <v>0</v>
      </c>
      <c r="G10" s="450">
        <v>590</v>
      </c>
      <c r="H10" s="443" t="s">
        <v>932</v>
      </c>
    </row>
    <row r="11" spans="1:8" s="187" customFormat="1" ht="30">
      <c r="A11" s="432">
        <v>3</v>
      </c>
      <c r="B11" s="433" t="s">
        <v>903</v>
      </c>
      <c r="C11" s="452">
        <v>692</v>
      </c>
      <c r="D11" s="439">
        <f t="shared" si="0"/>
        <v>692</v>
      </c>
      <c r="E11" s="450">
        <v>278</v>
      </c>
      <c r="F11" s="450">
        <v>0</v>
      </c>
      <c r="G11" s="450">
        <v>478</v>
      </c>
      <c r="H11" s="443" t="s">
        <v>933</v>
      </c>
    </row>
    <row r="12" spans="1:8" s="187" customFormat="1" ht="59.45" customHeight="1">
      <c r="A12" s="432">
        <v>4</v>
      </c>
      <c r="B12" s="433" t="s">
        <v>904</v>
      </c>
      <c r="C12" s="452">
        <v>741</v>
      </c>
      <c r="D12" s="439">
        <f t="shared" si="0"/>
        <v>741</v>
      </c>
      <c r="E12" s="450">
        <v>391</v>
      </c>
      <c r="F12" s="450">
        <v>0</v>
      </c>
      <c r="G12" s="450">
        <v>591</v>
      </c>
      <c r="H12" s="443" t="s">
        <v>934</v>
      </c>
    </row>
    <row r="13" spans="1:8" s="187" customFormat="1" ht="75">
      <c r="A13" s="432">
        <v>5</v>
      </c>
      <c r="B13" s="433" t="s">
        <v>905</v>
      </c>
      <c r="C13" s="452">
        <v>881</v>
      </c>
      <c r="D13" s="439">
        <f t="shared" si="0"/>
        <v>881</v>
      </c>
      <c r="E13" s="450">
        <v>414</v>
      </c>
      <c r="F13" s="450">
        <v>0</v>
      </c>
      <c r="G13" s="450">
        <v>614</v>
      </c>
      <c r="H13" s="443" t="s">
        <v>935</v>
      </c>
    </row>
    <row r="14" spans="1:8" s="187" customFormat="1" ht="45">
      <c r="A14" s="432">
        <v>6</v>
      </c>
      <c r="B14" s="433" t="s">
        <v>906</v>
      </c>
      <c r="C14" s="452">
        <v>526</v>
      </c>
      <c r="D14" s="439">
        <f t="shared" si="0"/>
        <v>526</v>
      </c>
      <c r="E14" s="450">
        <v>267</v>
      </c>
      <c r="F14" s="450">
        <v>0</v>
      </c>
      <c r="G14" s="450">
        <v>417</v>
      </c>
      <c r="H14" s="443" t="s">
        <v>936</v>
      </c>
    </row>
    <row r="15" spans="1:8" s="187" customFormat="1" ht="30">
      <c r="A15" s="432">
        <v>7</v>
      </c>
      <c r="B15" s="433" t="s">
        <v>907</v>
      </c>
      <c r="C15" s="452">
        <v>943</v>
      </c>
      <c r="D15" s="439">
        <f t="shared" si="0"/>
        <v>943</v>
      </c>
      <c r="E15" s="450">
        <v>621</v>
      </c>
      <c r="F15" s="450">
        <v>0</v>
      </c>
      <c r="G15" s="450">
        <v>771</v>
      </c>
      <c r="H15" s="443" t="s">
        <v>937</v>
      </c>
    </row>
    <row r="16" spans="1:8" s="187" customFormat="1" ht="45">
      <c r="A16" s="432">
        <v>8</v>
      </c>
      <c r="B16" s="433" t="s">
        <v>908</v>
      </c>
      <c r="C16" s="452">
        <v>957</v>
      </c>
      <c r="D16" s="439">
        <f t="shared" si="0"/>
        <v>957</v>
      </c>
      <c r="E16" s="450">
        <v>747</v>
      </c>
      <c r="F16" s="450">
        <v>0</v>
      </c>
      <c r="G16" s="450">
        <v>847</v>
      </c>
      <c r="H16" s="443" t="s">
        <v>938</v>
      </c>
    </row>
    <row r="17" spans="1:13" ht="30">
      <c r="A17" s="432">
        <v>9</v>
      </c>
      <c r="B17" s="433" t="s">
        <v>909</v>
      </c>
      <c r="C17" s="452">
        <v>942</v>
      </c>
      <c r="D17" s="439">
        <f t="shared" si="0"/>
        <v>942</v>
      </c>
      <c r="E17" s="450">
        <v>686</v>
      </c>
      <c r="F17" s="450">
        <v>0</v>
      </c>
      <c r="G17" s="450">
        <v>786</v>
      </c>
      <c r="H17" s="443" t="s">
        <v>931</v>
      </c>
      <c r="I17" s="187"/>
    </row>
    <row r="18" spans="1:13" ht="30">
      <c r="A18" s="432">
        <v>10</v>
      </c>
      <c r="B18" s="433" t="s">
        <v>910</v>
      </c>
      <c r="C18" s="452">
        <v>1422</v>
      </c>
      <c r="D18" s="439">
        <f t="shared" si="0"/>
        <v>1422</v>
      </c>
      <c r="E18" s="450">
        <v>743</v>
      </c>
      <c r="F18" s="450">
        <v>0</v>
      </c>
      <c r="G18" s="450">
        <v>993</v>
      </c>
      <c r="H18" s="443" t="s">
        <v>939</v>
      </c>
      <c r="I18" s="187"/>
    </row>
    <row r="19" spans="1:13" ht="105">
      <c r="A19" s="432">
        <v>11</v>
      </c>
      <c r="B19" s="433" t="s">
        <v>911</v>
      </c>
      <c r="C19" s="452">
        <v>1231</v>
      </c>
      <c r="D19" s="439">
        <f t="shared" si="0"/>
        <v>1231</v>
      </c>
      <c r="E19" s="450">
        <v>655</v>
      </c>
      <c r="F19" s="450">
        <v>0</v>
      </c>
      <c r="G19" s="450">
        <v>905</v>
      </c>
      <c r="H19" s="443" t="s">
        <v>940</v>
      </c>
      <c r="I19" s="187"/>
    </row>
    <row r="20" spans="1:13" ht="45">
      <c r="A20" s="432">
        <v>12</v>
      </c>
      <c r="B20" s="433" t="s">
        <v>912</v>
      </c>
      <c r="C20" s="452">
        <v>321</v>
      </c>
      <c r="D20" s="439">
        <f t="shared" si="0"/>
        <v>321</v>
      </c>
      <c r="E20" s="450">
        <v>198</v>
      </c>
      <c r="F20" s="450">
        <v>0</v>
      </c>
      <c r="G20" s="450">
        <v>248</v>
      </c>
      <c r="H20" s="443" t="s">
        <v>941</v>
      </c>
      <c r="I20" s="187"/>
    </row>
    <row r="21" spans="1:13" ht="30">
      <c r="A21" s="432">
        <v>13</v>
      </c>
      <c r="B21" s="433" t="s">
        <v>913</v>
      </c>
      <c r="C21" s="452">
        <v>1282</v>
      </c>
      <c r="D21" s="439">
        <f t="shared" si="0"/>
        <v>1282</v>
      </c>
      <c r="E21" s="450">
        <v>568</v>
      </c>
      <c r="F21" s="450">
        <v>0</v>
      </c>
      <c r="G21" s="450">
        <v>818</v>
      </c>
      <c r="H21" s="443" t="s">
        <v>942</v>
      </c>
      <c r="I21" s="187"/>
    </row>
    <row r="22" spans="1:13" ht="30">
      <c r="A22" s="432">
        <v>14</v>
      </c>
      <c r="B22" s="433" t="s">
        <v>914</v>
      </c>
      <c r="C22" s="452">
        <v>577</v>
      </c>
      <c r="D22" s="439">
        <f t="shared" si="0"/>
        <v>577</v>
      </c>
      <c r="E22" s="450">
        <v>246</v>
      </c>
      <c r="F22" s="450">
        <v>0</v>
      </c>
      <c r="G22" s="450">
        <v>346</v>
      </c>
      <c r="H22" s="443" t="s">
        <v>943</v>
      </c>
      <c r="I22" s="187"/>
    </row>
    <row r="23" spans="1:13" ht="30.6" customHeight="1">
      <c r="A23" s="761" t="s">
        <v>915</v>
      </c>
      <c r="B23" s="762"/>
      <c r="C23" s="657">
        <v>12324</v>
      </c>
      <c r="D23" s="657">
        <v>12324</v>
      </c>
      <c r="E23" s="451">
        <f>SUM(E9:E22)</f>
        <v>6525</v>
      </c>
      <c r="F23" s="451">
        <v>0</v>
      </c>
      <c r="G23" s="451">
        <f>SUM(G9:G22)</f>
        <v>9025</v>
      </c>
      <c r="H23" s="9"/>
    </row>
    <row r="24" spans="1:13" ht="30.6" customHeight="1">
      <c r="A24" s="982" t="s">
        <v>1079</v>
      </c>
      <c r="B24" s="982"/>
      <c r="C24" s="982"/>
      <c r="D24" s="982"/>
      <c r="E24" s="982"/>
      <c r="F24" s="982"/>
      <c r="G24" s="982"/>
      <c r="H24" s="982"/>
    </row>
    <row r="25" spans="1:13" ht="76.900000000000006" customHeight="1">
      <c r="A25" s="981" t="s">
        <v>1078</v>
      </c>
      <c r="B25" s="981"/>
      <c r="C25" s="981"/>
      <c r="D25" s="981"/>
      <c r="E25" s="981"/>
      <c r="F25" s="981"/>
      <c r="G25" s="981"/>
      <c r="H25" s="981"/>
    </row>
    <row r="28" spans="1:13" ht="15" customHeight="1">
      <c r="A28" s="296"/>
      <c r="B28" s="296"/>
      <c r="C28" s="296"/>
      <c r="D28" s="296"/>
      <c r="E28" s="296"/>
      <c r="F28" s="901" t="s">
        <v>1056</v>
      </c>
      <c r="G28" s="901"/>
      <c r="H28" s="297"/>
      <c r="I28" s="297"/>
    </row>
    <row r="29" spans="1:13" ht="15" customHeight="1">
      <c r="A29" s="296"/>
      <c r="B29" s="296"/>
      <c r="C29" s="296"/>
      <c r="D29" s="296"/>
      <c r="E29" s="296"/>
      <c r="F29" s="901" t="s">
        <v>13</v>
      </c>
      <c r="G29" s="901"/>
      <c r="H29" s="297"/>
      <c r="I29" s="297"/>
    </row>
    <row r="30" spans="1:13" ht="15" customHeight="1">
      <c r="A30" s="296"/>
      <c r="B30" s="296"/>
      <c r="C30" s="296"/>
      <c r="D30" s="296"/>
      <c r="E30" s="296"/>
      <c r="F30" s="980" t="s">
        <v>1026</v>
      </c>
      <c r="G30" s="980"/>
      <c r="H30" s="980"/>
      <c r="I30" s="980"/>
    </row>
    <row r="31" spans="1:13">
      <c r="A31" s="296" t="s">
        <v>1054</v>
      </c>
      <c r="C31" s="296"/>
      <c r="D31" s="296"/>
      <c r="E31" s="296"/>
      <c r="F31" s="979" t="s">
        <v>83</v>
      </c>
      <c r="G31" s="979"/>
      <c r="H31" s="296"/>
      <c r="I31" s="296"/>
    </row>
    <row r="32" spans="1:13">
      <c r="A32" s="296"/>
      <c r="B32" s="296"/>
      <c r="C32" s="296"/>
      <c r="D32" s="296"/>
      <c r="E32" s="296"/>
      <c r="F32" s="296"/>
      <c r="G32" s="296"/>
      <c r="H32" s="296"/>
      <c r="I32" s="296"/>
      <c r="J32" s="296"/>
      <c r="K32" s="296"/>
      <c r="L32" s="296"/>
      <c r="M32" s="296"/>
    </row>
  </sheetData>
  <mergeCells count="11">
    <mergeCell ref="F31:G31"/>
    <mergeCell ref="A1:F1"/>
    <mergeCell ref="A2:G2"/>
    <mergeCell ref="A4:G4"/>
    <mergeCell ref="F28:G28"/>
    <mergeCell ref="F29:G29"/>
    <mergeCell ref="F30:I30"/>
    <mergeCell ref="F6:H6"/>
    <mergeCell ref="A25:H25"/>
    <mergeCell ref="A23:B23"/>
    <mergeCell ref="A24:H24"/>
  </mergeCells>
  <printOptions horizontalCentered="1"/>
  <pageMargins left="0.70866141732283472" right="0.70866141732283472" top="0.23622047244094491" bottom="0" header="0.31496062992125984" footer="0.31496062992125984"/>
  <pageSetup paperSize="9" scale="58" orientation="landscape" r:id="rId1"/>
</worksheet>
</file>

<file path=xl/worksheets/sheet35.xml><?xml version="1.0" encoding="utf-8"?>
<worksheet xmlns="http://schemas.openxmlformats.org/spreadsheetml/2006/main" xmlns:r="http://schemas.openxmlformats.org/officeDocument/2006/relationships">
  <sheetPr>
    <pageSetUpPr fitToPage="1"/>
  </sheetPr>
  <dimension ref="A1:M31"/>
  <sheetViews>
    <sheetView topLeftCell="A16" zoomScaleSheetLayoutView="100" workbookViewId="0">
      <selection activeCell="F30" sqref="F30:G30"/>
    </sheetView>
  </sheetViews>
  <sheetFormatPr defaultRowHeight="12.75"/>
  <cols>
    <col min="1" max="1" width="8.28515625" customWidth="1"/>
    <col min="2" max="2" width="25.5703125" customWidth="1"/>
    <col min="3" max="3" width="14.7109375" customWidth="1"/>
    <col min="4" max="4" width="21" customWidth="1"/>
    <col min="5" max="5" width="15.7109375" customWidth="1"/>
    <col min="6" max="6" width="16.28515625" customWidth="1"/>
    <col min="7" max="7" width="22" customWidth="1"/>
    <col min="8" max="8" width="23" customWidth="1"/>
  </cols>
  <sheetData>
    <row r="1" spans="1:8" ht="18">
      <c r="A1" s="876" t="s">
        <v>0</v>
      </c>
      <c r="B1" s="876"/>
      <c r="C1" s="876"/>
      <c r="D1" s="876"/>
      <c r="E1" s="876"/>
      <c r="F1" s="876"/>
      <c r="H1" s="187" t="s">
        <v>723</v>
      </c>
    </row>
    <row r="2" spans="1:8" ht="21">
      <c r="A2" s="877" t="s">
        <v>747</v>
      </c>
      <c r="B2" s="877"/>
      <c r="C2" s="877"/>
      <c r="D2" s="877"/>
      <c r="E2" s="877"/>
      <c r="F2" s="877"/>
      <c r="G2" s="877"/>
    </row>
    <row r="3" spans="1:8" ht="15">
      <c r="A3" s="189"/>
      <c r="B3" s="189"/>
    </row>
    <row r="4" spans="1:8" ht="18" customHeight="1">
      <c r="A4" s="878" t="s">
        <v>724</v>
      </c>
      <c r="B4" s="878"/>
      <c r="C4" s="878"/>
      <c r="D4" s="878"/>
      <c r="E4" s="878"/>
      <c r="F4" s="878"/>
      <c r="G4" s="878"/>
    </row>
    <row r="5" spans="1:8" ht="15">
      <c r="A5" s="190" t="s">
        <v>900</v>
      </c>
      <c r="B5" s="190"/>
    </row>
    <row r="6" spans="1:8" ht="15">
      <c r="A6" s="190"/>
      <c r="B6" s="190"/>
      <c r="F6" s="879" t="s">
        <v>1025</v>
      </c>
      <c r="G6" s="879"/>
      <c r="H6" s="879"/>
    </row>
    <row r="7" spans="1:8" ht="59.25" customHeight="1">
      <c r="A7" s="291" t="s">
        <v>2</v>
      </c>
      <c r="B7" s="291" t="s">
        <v>3</v>
      </c>
      <c r="C7" s="295" t="s">
        <v>725</v>
      </c>
      <c r="D7" s="295" t="s">
        <v>726</v>
      </c>
      <c r="E7" s="295" t="s">
        <v>727</v>
      </c>
      <c r="F7" s="295" t="s">
        <v>728</v>
      </c>
      <c r="G7" s="330" t="s">
        <v>729</v>
      </c>
      <c r="H7" s="279" t="s">
        <v>730</v>
      </c>
    </row>
    <row r="8" spans="1:8" s="187" customFormat="1" ht="15">
      <c r="A8" s="193" t="s">
        <v>261</v>
      </c>
      <c r="B8" s="193" t="s">
        <v>262</v>
      </c>
      <c r="C8" s="193" t="s">
        <v>263</v>
      </c>
      <c r="D8" s="193" t="s">
        <v>264</v>
      </c>
      <c r="E8" s="193" t="s">
        <v>265</v>
      </c>
      <c r="F8" s="193" t="s">
        <v>266</v>
      </c>
      <c r="G8" s="331" t="s">
        <v>267</v>
      </c>
      <c r="H8" s="227">
        <v>8</v>
      </c>
    </row>
    <row r="9" spans="1:8" s="187" customFormat="1" ht="27.6" customHeight="1">
      <c r="A9" s="432">
        <v>1</v>
      </c>
      <c r="B9" s="433" t="s">
        <v>901</v>
      </c>
      <c r="C9" s="377">
        <f>'AT-8_Hon_CCH_Pry'!D12+'AT-8A_Hon_CCH_UPry'!D13</f>
        <v>1031</v>
      </c>
      <c r="D9" s="377">
        <f>C9</f>
        <v>1031</v>
      </c>
      <c r="E9" s="193">
        <v>30</v>
      </c>
      <c r="F9" s="207" t="s">
        <v>944</v>
      </c>
      <c r="G9" s="984" t="s">
        <v>945</v>
      </c>
      <c r="H9" s="227" t="s">
        <v>946</v>
      </c>
    </row>
    <row r="10" spans="1:8" s="187" customFormat="1" ht="27.6" customHeight="1">
      <c r="A10" s="432">
        <v>2</v>
      </c>
      <c r="B10" s="433" t="s">
        <v>902</v>
      </c>
      <c r="C10" s="377">
        <f>'AT-8_Hon_CCH_Pry'!D13+'AT-8A_Hon_CCH_UPry'!D14</f>
        <v>938</v>
      </c>
      <c r="D10" s="377">
        <f t="shared" ref="D10:D22" si="0">C10</f>
        <v>938</v>
      </c>
      <c r="E10" s="193">
        <v>30</v>
      </c>
      <c r="F10" s="207" t="s">
        <v>944</v>
      </c>
      <c r="G10" s="985"/>
      <c r="H10" s="227" t="s">
        <v>946</v>
      </c>
    </row>
    <row r="11" spans="1:8" s="187" customFormat="1" ht="27.6" customHeight="1">
      <c r="A11" s="432">
        <v>3</v>
      </c>
      <c r="B11" s="433" t="s">
        <v>903</v>
      </c>
      <c r="C11" s="377">
        <f>'AT-8_Hon_CCH_Pry'!D14+'AT-8A_Hon_CCH_UPry'!D15</f>
        <v>681</v>
      </c>
      <c r="D11" s="377">
        <f t="shared" si="0"/>
        <v>681</v>
      </c>
      <c r="E11" s="193">
        <v>30</v>
      </c>
      <c r="F11" s="207" t="s">
        <v>944</v>
      </c>
      <c r="G11" s="985"/>
      <c r="H11" s="227" t="s">
        <v>946</v>
      </c>
    </row>
    <row r="12" spans="1:8" s="187" customFormat="1" ht="27.6" customHeight="1">
      <c r="A12" s="432">
        <v>4</v>
      </c>
      <c r="B12" s="433" t="s">
        <v>904</v>
      </c>
      <c r="C12" s="377">
        <f>'AT-8_Hon_CCH_Pry'!D15+'AT-8A_Hon_CCH_UPry'!D16</f>
        <v>770</v>
      </c>
      <c r="D12" s="377">
        <f t="shared" si="0"/>
        <v>770</v>
      </c>
      <c r="E12" s="193">
        <v>30</v>
      </c>
      <c r="F12" s="207" t="s">
        <v>944</v>
      </c>
      <c r="G12" s="985"/>
      <c r="H12" s="227" t="s">
        <v>946</v>
      </c>
    </row>
    <row r="13" spans="1:8" s="187" customFormat="1" ht="27.6" customHeight="1">
      <c r="A13" s="432">
        <v>5</v>
      </c>
      <c r="B13" s="433" t="s">
        <v>905</v>
      </c>
      <c r="C13" s="377">
        <f>'AT-8_Hon_CCH_Pry'!D16+'AT-8A_Hon_CCH_UPry'!D17</f>
        <v>914</v>
      </c>
      <c r="D13" s="377">
        <f t="shared" si="0"/>
        <v>914</v>
      </c>
      <c r="E13" s="193">
        <v>30</v>
      </c>
      <c r="F13" s="207" t="s">
        <v>944</v>
      </c>
      <c r="G13" s="985"/>
      <c r="H13" s="227" t="s">
        <v>946</v>
      </c>
    </row>
    <row r="14" spans="1:8" s="187" customFormat="1" ht="27.6" customHeight="1">
      <c r="A14" s="432">
        <v>6</v>
      </c>
      <c r="B14" s="433" t="s">
        <v>906</v>
      </c>
      <c r="C14" s="377">
        <f>'AT-8_Hon_CCH_Pry'!D17+'AT-8A_Hon_CCH_UPry'!D18</f>
        <v>563</v>
      </c>
      <c r="D14" s="377">
        <f t="shared" si="0"/>
        <v>563</v>
      </c>
      <c r="E14" s="193">
        <v>30</v>
      </c>
      <c r="F14" s="207" t="s">
        <v>944</v>
      </c>
      <c r="G14" s="985"/>
      <c r="H14" s="227" t="s">
        <v>946</v>
      </c>
    </row>
    <row r="15" spans="1:8" s="187" customFormat="1" ht="27.6" customHeight="1">
      <c r="A15" s="432">
        <v>7</v>
      </c>
      <c r="B15" s="433" t="s">
        <v>907</v>
      </c>
      <c r="C15" s="377">
        <f>'AT-8_Hon_CCH_Pry'!D18+'AT-8A_Hon_CCH_UPry'!D19</f>
        <v>1037</v>
      </c>
      <c r="D15" s="377">
        <f t="shared" si="0"/>
        <v>1037</v>
      </c>
      <c r="E15" s="193">
        <v>30</v>
      </c>
      <c r="F15" s="207" t="s">
        <v>944</v>
      </c>
      <c r="G15" s="985"/>
      <c r="H15" s="227" t="s">
        <v>946</v>
      </c>
    </row>
    <row r="16" spans="1:8" s="187" customFormat="1" ht="27.6" customHeight="1">
      <c r="A16" s="432">
        <v>8</v>
      </c>
      <c r="B16" s="433" t="s">
        <v>908</v>
      </c>
      <c r="C16" s="377">
        <f>'AT-8_Hon_CCH_Pry'!D19+'AT-8A_Hon_CCH_UPry'!D20</f>
        <v>1066</v>
      </c>
      <c r="D16" s="377">
        <f t="shared" si="0"/>
        <v>1066</v>
      </c>
      <c r="E16" s="193">
        <v>30</v>
      </c>
      <c r="F16" s="207" t="s">
        <v>944</v>
      </c>
      <c r="G16" s="985"/>
      <c r="H16" s="227" t="s">
        <v>946</v>
      </c>
    </row>
    <row r="17" spans="1:13" ht="27.6" customHeight="1">
      <c r="A17" s="432">
        <v>9</v>
      </c>
      <c r="B17" s="433" t="s">
        <v>909</v>
      </c>
      <c r="C17" s="377">
        <f>'AT-8_Hon_CCH_Pry'!D20+'AT-8A_Hon_CCH_UPry'!D21</f>
        <v>1107</v>
      </c>
      <c r="D17" s="377">
        <f t="shared" si="0"/>
        <v>1107</v>
      </c>
      <c r="E17" s="193">
        <v>30</v>
      </c>
      <c r="F17" s="207" t="s">
        <v>944</v>
      </c>
      <c r="G17" s="985"/>
      <c r="H17" s="227" t="s">
        <v>946</v>
      </c>
    </row>
    <row r="18" spans="1:13" ht="27.6" customHeight="1">
      <c r="A18" s="432">
        <v>10</v>
      </c>
      <c r="B18" s="433" t="s">
        <v>910</v>
      </c>
      <c r="C18" s="377">
        <f>'AT-8_Hon_CCH_Pry'!D21+'AT-8A_Hon_CCH_UPry'!D22</f>
        <v>1821</v>
      </c>
      <c r="D18" s="377">
        <f t="shared" si="0"/>
        <v>1821</v>
      </c>
      <c r="E18" s="193">
        <v>30</v>
      </c>
      <c r="F18" s="207" t="s">
        <v>944</v>
      </c>
      <c r="G18" s="985"/>
      <c r="H18" s="227" t="s">
        <v>946</v>
      </c>
    </row>
    <row r="19" spans="1:13" ht="27.6" customHeight="1">
      <c r="A19" s="432">
        <v>11</v>
      </c>
      <c r="B19" s="433" t="s">
        <v>911</v>
      </c>
      <c r="C19" s="377">
        <f>'AT-8_Hon_CCH_Pry'!D22+'AT-8A_Hon_CCH_UPry'!D23</f>
        <v>1420</v>
      </c>
      <c r="D19" s="377">
        <f t="shared" si="0"/>
        <v>1420</v>
      </c>
      <c r="E19" s="193">
        <v>30</v>
      </c>
      <c r="F19" s="207" t="s">
        <v>944</v>
      </c>
      <c r="G19" s="985"/>
      <c r="H19" s="227" t="s">
        <v>946</v>
      </c>
    </row>
    <row r="20" spans="1:13" ht="27.6" customHeight="1">
      <c r="A20" s="432">
        <v>12</v>
      </c>
      <c r="B20" s="433" t="s">
        <v>912</v>
      </c>
      <c r="C20" s="377">
        <f>'AT-8_Hon_CCH_Pry'!D23+'AT-8A_Hon_CCH_UPry'!D24</f>
        <v>378</v>
      </c>
      <c r="D20" s="377">
        <f t="shared" si="0"/>
        <v>378</v>
      </c>
      <c r="E20" s="193">
        <v>30</v>
      </c>
      <c r="F20" s="207" t="s">
        <v>944</v>
      </c>
      <c r="G20" s="985"/>
      <c r="H20" s="227" t="s">
        <v>946</v>
      </c>
    </row>
    <row r="21" spans="1:13" ht="27.6" customHeight="1">
      <c r="A21" s="432">
        <v>13</v>
      </c>
      <c r="B21" s="433" t="s">
        <v>913</v>
      </c>
      <c r="C21" s="377">
        <f>'AT-8_Hon_CCH_Pry'!D24+'AT-8A_Hon_CCH_UPry'!D25</f>
        <v>1388</v>
      </c>
      <c r="D21" s="377">
        <f t="shared" si="0"/>
        <v>1388</v>
      </c>
      <c r="E21" s="193">
        <v>30</v>
      </c>
      <c r="F21" s="207" t="s">
        <v>944</v>
      </c>
      <c r="G21" s="985"/>
      <c r="H21" s="227" t="s">
        <v>946</v>
      </c>
    </row>
    <row r="22" spans="1:13" ht="27.6" customHeight="1">
      <c r="A22" s="432">
        <v>14</v>
      </c>
      <c r="B22" s="433" t="s">
        <v>914</v>
      </c>
      <c r="C22" s="377">
        <f>'AT-8_Hon_CCH_Pry'!D25+'AT-8A_Hon_CCH_UPry'!D26</f>
        <v>652</v>
      </c>
      <c r="D22" s="377">
        <f t="shared" si="0"/>
        <v>652</v>
      </c>
      <c r="E22" s="193">
        <v>30</v>
      </c>
      <c r="F22" s="207" t="s">
        <v>944</v>
      </c>
      <c r="G22" s="985"/>
      <c r="H22" s="227" t="s">
        <v>946</v>
      </c>
    </row>
    <row r="23" spans="1:13" ht="27.6" customHeight="1">
      <c r="A23" s="434" t="s">
        <v>7</v>
      </c>
      <c r="B23" s="26" t="s">
        <v>915</v>
      </c>
      <c r="C23" s="324">
        <v>13766</v>
      </c>
      <c r="D23" s="324">
        <v>13766</v>
      </c>
      <c r="E23" s="324">
        <v>420</v>
      </c>
      <c r="F23" s="194"/>
      <c r="G23" s="986"/>
      <c r="H23" s="9"/>
    </row>
    <row r="24" spans="1:13">
      <c r="A24" s="195"/>
    </row>
    <row r="27" spans="1:13" ht="15" customHeight="1">
      <c r="A27" s="296"/>
      <c r="B27" s="296"/>
      <c r="C27" s="296"/>
      <c r="D27" s="296"/>
      <c r="E27" s="296"/>
      <c r="F27" s="901" t="s">
        <v>1056</v>
      </c>
      <c r="G27" s="901"/>
      <c r="H27" s="901"/>
      <c r="I27" s="297"/>
    </row>
    <row r="28" spans="1:13" ht="15" customHeight="1">
      <c r="A28" s="296"/>
      <c r="B28" s="296"/>
      <c r="C28" s="296"/>
      <c r="D28" s="296"/>
      <c r="E28" s="296"/>
      <c r="F28" s="901" t="s">
        <v>13</v>
      </c>
      <c r="G28" s="901"/>
      <c r="H28" s="901"/>
      <c r="I28" s="297"/>
    </row>
    <row r="29" spans="1:13" ht="15" customHeight="1">
      <c r="A29" s="296"/>
      <c r="B29" s="296"/>
      <c r="C29" s="296"/>
      <c r="D29" s="296"/>
      <c r="E29" s="296"/>
      <c r="F29" s="874" t="s">
        <v>1026</v>
      </c>
      <c r="G29" s="874"/>
      <c r="H29" s="874"/>
      <c r="I29" s="874"/>
    </row>
    <row r="30" spans="1:13">
      <c r="A30" s="296" t="s">
        <v>1054</v>
      </c>
      <c r="C30" s="296"/>
      <c r="D30" s="296"/>
      <c r="E30" s="296"/>
      <c r="F30" s="983" t="s">
        <v>83</v>
      </c>
      <c r="G30" s="983"/>
      <c r="H30" s="296"/>
      <c r="I30" s="296"/>
    </row>
    <row r="31" spans="1:13">
      <c r="A31" s="296"/>
      <c r="B31" s="296"/>
      <c r="C31" s="296"/>
      <c r="D31" s="296"/>
      <c r="E31" s="296"/>
      <c r="F31" s="296"/>
      <c r="G31" s="296"/>
      <c r="H31" s="296"/>
      <c r="I31" s="296"/>
      <c r="J31" s="296"/>
      <c r="K31" s="296"/>
      <c r="L31" s="296"/>
      <c r="M31" s="296"/>
    </row>
  </sheetData>
  <mergeCells count="9">
    <mergeCell ref="F29:I29"/>
    <mergeCell ref="F30:G30"/>
    <mergeCell ref="A1:F1"/>
    <mergeCell ref="A2:G2"/>
    <mergeCell ref="A4:G4"/>
    <mergeCell ref="F6:H6"/>
    <mergeCell ref="G9:G23"/>
    <mergeCell ref="F28:H28"/>
    <mergeCell ref="F27:H27"/>
  </mergeCells>
  <printOptions horizontalCentered="1"/>
  <pageMargins left="0.70866141732283472" right="0.70866141732283472" top="0.23622047244094491" bottom="0" header="0.31496062992125984" footer="0.31496062992125984"/>
  <pageSetup paperSize="9" scale="85" orientation="landscape" r:id="rId1"/>
</worksheet>
</file>

<file path=xl/worksheets/sheet36.xml><?xml version="1.0" encoding="utf-8"?>
<worksheet xmlns="http://schemas.openxmlformats.org/spreadsheetml/2006/main" xmlns:r="http://schemas.openxmlformats.org/officeDocument/2006/relationships">
  <sheetPr>
    <pageSetUpPr fitToPage="1"/>
  </sheetPr>
  <dimension ref="A1:S35"/>
  <sheetViews>
    <sheetView topLeftCell="A10" zoomScaleSheetLayoutView="90" workbookViewId="0">
      <selection activeCell="G29" sqref="G29"/>
    </sheetView>
  </sheetViews>
  <sheetFormatPr defaultRowHeight="12.75"/>
  <cols>
    <col min="1" max="1" width="10.28515625" customWidth="1"/>
    <col min="2" max="2" width="12"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c r="D1" s="763"/>
      <c r="E1" s="763"/>
      <c r="H1" s="39"/>
      <c r="I1" s="883" t="s">
        <v>67</v>
      </c>
      <c r="J1" s="883"/>
    </row>
    <row r="2" spans="1:19" ht="15">
      <c r="A2" s="890" t="s">
        <v>0</v>
      </c>
      <c r="B2" s="890"/>
      <c r="C2" s="890"/>
      <c r="D2" s="890"/>
      <c r="E2" s="890"/>
      <c r="F2" s="890"/>
      <c r="G2" s="890"/>
      <c r="H2" s="890"/>
      <c r="I2" s="890"/>
      <c r="J2" s="890"/>
    </row>
    <row r="3" spans="1:19" ht="20.25">
      <c r="A3" s="784" t="s">
        <v>747</v>
      </c>
      <c r="B3" s="784"/>
      <c r="C3" s="784"/>
      <c r="D3" s="784"/>
      <c r="E3" s="784"/>
      <c r="F3" s="784"/>
      <c r="G3" s="784"/>
      <c r="H3" s="784"/>
      <c r="I3" s="784"/>
      <c r="J3" s="784"/>
    </row>
    <row r="4" spans="1:19" ht="10.5" customHeight="1"/>
    <row r="5" spans="1:19" s="15" customFormat="1" ht="24.75" customHeight="1">
      <c r="A5" s="987" t="s">
        <v>436</v>
      </c>
      <c r="B5" s="987"/>
      <c r="C5" s="987"/>
      <c r="D5" s="987"/>
      <c r="E5" s="987"/>
      <c r="F5" s="987"/>
      <c r="G5" s="987"/>
      <c r="H5" s="987"/>
      <c r="I5" s="987"/>
      <c r="J5" s="987"/>
      <c r="K5" s="987"/>
    </row>
    <row r="6" spans="1:19" s="15" customFormat="1" ht="15.75" customHeight="1">
      <c r="A6" s="42"/>
      <c r="B6" s="42"/>
      <c r="C6" s="42"/>
      <c r="D6" s="42"/>
      <c r="E6" s="42"/>
      <c r="F6" s="42"/>
      <c r="G6" s="42"/>
      <c r="H6" s="42"/>
      <c r="I6" s="42"/>
      <c r="J6" s="42"/>
    </row>
    <row r="7" spans="1:19" s="15" customFormat="1">
      <c r="A7" s="786" t="s">
        <v>900</v>
      </c>
      <c r="B7" s="786"/>
      <c r="E7" s="940"/>
      <c r="F7" s="940"/>
      <c r="G7" s="940"/>
      <c r="H7" s="940"/>
      <c r="I7" s="940" t="s">
        <v>1038</v>
      </c>
      <c r="J7" s="940"/>
      <c r="K7" s="940"/>
    </row>
    <row r="8" spans="1:19" s="13" customFormat="1" ht="15.75" hidden="1">
      <c r="C8" s="890" t="s">
        <v>14</v>
      </c>
      <c r="D8" s="890"/>
      <c r="E8" s="890"/>
      <c r="F8" s="890"/>
      <c r="G8" s="890"/>
      <c r="H8" s="890"/>
      <c r="I8" s="890"/>
      <c r="J8" s="890"/>
    </row>
    <row r="9" spans="1:19" ht="44.25" customHeight="1">
      <c r="A9" s="881" t="s">
        <v>22</v>
      </c>
      <c r="B9" s="881" t="s">
        <v>57</v>
      </c>
      <c r="C9" s="765" t="s">
        <v>462</v>
      </c>
      <c r="D9" s="766"/>
      <c r="E9" s="765" t="s">
        <v>37</v>
      </c>
      <c r="F9" s="766"/>
      <c r="G9" s="765" t="s">
        <v>38</v>
      </c>
      <c r="H9" s="766"/>
      <c r="I9" s="780" t="s">
        <v>106</v>
      </c>
      <c r="J9" s="780"/>
      <c r="K9" s="881" t="s">
        <v>513</v>
      </c>
      <c r="R9" s="9"/>
      <c r="S9" s="12"/>
    </row>
    <row r="10" spans="1:19" s="14" customFormat="1" ht="42.6" customHeight="1">
      <c r="A10" s="882"/>
      <c r="B10" s="882"/>
      <c r="C10" s="5" t="s">
        <v>39</v>
      </c>
      <c r="D10" s="5" t="s">
        <v>105</v>
      </c>
      <c r="E10" s="5" t="s">
        <v>39</v>
      </c>
      <c r="F10" s="5" t="s">
        <v>105</v>
      </c>
      <c r="G10" s="5" t="s">
        <v>39</v>
      </c>
      <c r="H10" s="5" t="s">
        <v>105</v>
      </c>
      <c r="I10" s="5" t="s">
        <v>135</v>
      </c>
      <c r="J10" s="5" t="s">
        <v>136</v>
      </c>
      <c r="K10" s="882"/>
    </row>
    <row r="11" spans="1:19">
      <c r="A11" s="139">
        <v>1</v>
      </c>
      <c r="B11" s="139">
        <v>2</v>
      </c>
      <c r="C11" s="139">
        <v>3</v>
      </c>
      <c r="D11" s="139">
        <v>4</v>
      </c>
      <c r="E11" s="139">
        <v>5</v>
      </c>
      <c r="F11" s="139">
        <v>6</v>
      </c>
      <c r="G11" s="139">
        <v>7</v>
      </c>
      <c r="H11" s="139">
        <v>8</v>
      </c>
      <c r="I11" s="139">
        <v>9</v>
      </c>
      <c r="J11" s="139">
        <v>10</v>
      </c>
      <c r="K11" s="3">
        <v>11</v>
      </c>
    </row>
    <row r="12" spans="1:19" ht="15.75" customHeight="1">
      <c r="A12" s="8">
        <v>1</v>
      </c>
      <c r="B12" s="434" t="s">
        <v>375</v>
      </c>
      <c r="C12" s="944">
        <v>1285</v>
      </c>
      <c r="D12" s="944">
        <v>770.95</v>
      </c>
      <c r="E12" s="944">
        <v>1285</v>
      </c>
      <c r="F12" s="988">
        <v>770.95</v>
      </c>
      <c r="G12" s="989">
        <v>0</v>
      </c>
      <c r="H12" s="990">
        <v>0</v>
      </c>
      <c r="I12" s="989">
        <v>0</v>
      </c>
      <c r="J12" s="990">
        <v>0</v>
      </c>
      <c r="K12" s="9"/>
    </row>
    <row r="13" spans="1:19" ht="15.75" customHeight="1">
      <c r="A13" s="8">
        <v>2</v>
      </c>
      <c r="B13" s="434" t="s">
        <v>376</v>
      </c>
      <c r="C13" s="944"/>
      <c r="D13" s="944"/>
      <c r="E13" s="944"/>
      <c r="F13" s="988"/>
      <c r="G13" s="989"/>
      <c r="H13" s="990"/>
      <c r="I13" s="989"/>
      <c r="J13" s="990"/>
      <c r="K13" s="9"/>
    </row>
    <row r="14" spans="1:19" ht="15.75" customHeight="1">
      <c r="A14" s="8">
        <v>3</v>
      </c>
      <c r="B14" s="434" t="s">
        <v>377</v>
      </c>
      <c r="C14" s="9"/>
      <c r="D14" s="9"/>
      <c r="E14" s="9"/>
      <c r="F14" s="9"/>
      <c r="G14" s="9"/>
      <c r="H14" s="9"/>
      <c r="I14" s="9"/>
      <c r="J14" s="9"/>
      <c r="K14" s="9"/>
    </row>
    <row r="15" spans="1:19" ht="15.75" customHeight="1">
      <c r="A15" s="8">
        <v>4</v>
      </c>
      <c r="B15" s="434" t="s">
        <v>378</v>
      </c>
      <c r="C15" s="438">
        <v>1165</v>
      </c>
      <c r="D15" s="438">
        <v>1773.6</v>
      </c>
      <c r="E15" s="438">
        <v>1165</v>
      </c>
      <c r="F15" s="9">
        <v>1773.6</v>
      </c>
      <c r="G15" s="464">
        <v>0</v>
      </c>
      <c r="H15" s="465">
        <v>0</v>
      </c>
      <c r="I15" s="464">
        <v>0</v>
      </c>
      <c r="J15" s="465">
        <v>0</v>
      </c>
      <c r="K15" s="9"/>
    </row>
    <row r="16" spans="1:19" ht="15.75" customHeight="1">
      <c r="A16" s="8">
        <v>5</v>
      </c>
      <c r="B16" s="434" t="s">
        <v>379</v>
      </c>
      <c r="C16" s="9"/>
      <c r="D16" s="9"/>
      <c r="E16" s="9"/>
      <c r="F16" s="9"/>
      <c r="G16" s="9"/>
      <c r="H16" s="9"/>
      <c r="I16" s="9"/>
      <c r="J16" s="9"/>
      <c r="K16" s="9"/>
    </row>
    <row r="17" spans="1:16" ht="15.75" customHeight="1">
      <c r="A17" s="8">
        <v>6</v>
      </c>
      <c r="B17" s="434" t="s">
        <v>380</v>
      </c>
      <c r="C17" s="9"/>
      <c r="D17" s="9"/>
      <c r="E17" s="9"/>
      <c r="F17" s="9"/>
      <c r="G17" s="9"/>
      <c r="H17" s="9"/>
      <c r="I17" s="9"/>
      <c r="J17" s="9"/>
      <c r="K17" s="9"/>
    </row>
    <row r="18" spans="1:16" ht="15.75" customHeight="1">
      <c r="A18" s="8">
        <v>7</v>
      </c>
      <c r="B18" s="434" t="s">
        <v>381</v>
      </c>
      <c r="C18" s="9"/>
      <c r="D18" s="9"/>
      <c r="E18" s="9"/>
      <c r="F18" s="9"/>
      <c r="G18" s="9"/>
      <c r="H18" s="9"/>
      <c r="I18" s="9"/>
      <c r="J18" s="9"/>
      <c r="K18" s="9"/>
    </row>
    <row r="19" spans="1:16" s="12" customFormat="1" ht="15.75" customHeight="1">
      <c r="A19" s="8">
        <v>8</v>
      </c>
      <c r="B19" s="434" t="s">
        <v>251</v>
      </c>
      <c r="C19" s="9"/>
      <c r="D19" s="9"/>
      <c r="E19" s="9"/>
      <c r="F19" s="9"/>
      <c r="G19" s="9"/>
      <c r="H19" s="9"/>
      <c r="I19" s="9"/>
      <c r="J19" s="9"/>
      <c r="K19" s="9"/>
    </row>
    <row r="20" spans="1:16" s="12" customFormat="1" ht="15.75" customHeight="1">
      <c r="A20" s="8">
        <v>9</v>
      </c>
      <c r="B20" s="434" t="s">
        <v>356</v>
      </c>
      <c r="C20" s="9"/>
      <c r="D20" s="9"/>
      <c r="E20" s="9"/>
      <c r="F20" s="9"/>
      <c r="G20" s="9"/>
      <c r="H20" s="9"/>
      <c r="I20" s="9"/>
      <c r="J20" s="9"/>
      <c r="K20" s="9"/>
    </row>
    <row r="21" spans="1:16" s="12" customFormat="1" ht="15.75" customHeight="1">
      <c r="A21" s="8">
        <v>10</v>
      </c>
      <c r="B21" s="434" t="s">
        <v>512</v>
      </c>
      <c r="C21" s="9"/>
      <c r="D21" s="9"/>
      <c r="E21" s="9"/>
      <c r="F21" s="9"/>
      <c r="G21" s="9"/>
      <c r="H21" s="9"/>
      <c r="I21" s="9"/>
      <c r="J21" s="9"/>
      <c r="K21" s="9"/>
    </row>
    <row r="22" spans="1:16" s="12" customFormat="1" ht="15.75" customHeight="1">
      <c r="A22" s="8">
        <v>11</v>
      </c>
      <c r="B22" s="434" t="s">
        <v>473</v>
      </c>
      <c r="C22" s="464"/>
      <c r="D22" s="465"/>
      <c r="E22" s="464"/>
      <c r="F22" s="464"/>
      <c r="G22" s="464">
        <v>0</v>
      </c>
      <c r="H22" s="464">
        <v>0</v>
      </c>
      <c r="I22" s="464"/>
      <c r="J22" s="465"/>
      <c r="K22" s="9"/>
    </row>
    <row r="23" spans="1:16" s="12" customFormat="1" ht="15.75" customHeight="1">
      <c r="A23" s="8">
        <v>12</v>
      </c>
      <c r="B23" s="434" t="s">
        <v>511</v>
      </c>
      <c r="C23" s="464">
        <v>3031</v>
      </c>
      <c r="D23" s="465">
        <v>12658.26</v>
      </c>
      <c r="E23" s="464"/>
      <c r="F23" s="464"/>
      <c r="G23" s="464"/>
      <c r="H23" s="464"/>
      <c r="I23" s="464"/>
      <c r="J23" s="465"/>
      <c r="K23" s="9"/>
    </row>
    <row r="24" spans="1:16" s="12" customFormat="1" ht="15.75" customHeight="1">
      <c r="A24" s="8">
        <v>13</v>
      </c>
      <c r="B24" s="434" t="s">
        <v>689</v>
      </c>
      <c r="C24" s="464"/>
      <c r="D24" s="465"/>
      <c r="E24" s="464"/>
      <c r="F24" s="464"/>
      <c r="G24" s="464"/>
      <c r="H24" s="464"/>
      <c r="I24" s="464"/>
      <c r="J24" s="465"/>
      <c r="K24" s="9"/>
    </row>
    <row r="25" spans="1:16" s="12" customFormat="1" ht="15.75" customHeight="1">
      <c r="A25" s="8">
        <v>14</v>
      </c>
      <c r="B25" s="434" t="s">
        <v>845</v>
      </c>
      <c r="C25" s="464"/>
      <c r="D25" s="465"/>
      <c r="E25" s="464"/>
      <c r="F25" s="464"/>
      <c r="G25" s="464">
        <v>3031</v>
      </c>
      <c r="H25" s="464">
        <v>0</v>
      </c>
      <c r="I25" s="464"/>
      <c r="J25" s="465"/>
      <c r="K25" s="9"/>
    </row>
    <row r="26" spans="1:16" s="12" customFormat="1" ht="15.75" customHeight="1">
      <c r="A26" s="760" t="s">
        <v>17</v>
      </c>
      <c r="B26" s="760"/>
      <c r="C26" s="435">
        <v>5481</v>
      </c>
      <c r="D26" s="435">
        <v>15202.81</v>
      </c>
      <c r="E26" s="435">
        <v>2450</v>
      </c>
      <c r="F26" s="435">
        <v>2544.5500000000002</v>
      </c>
      <c r="G26" s="435">
        <v>3031</v>
      </c>
      <c r="H26" s="435">
        <v>0</v>
      </c>
      <c r="I26" s="435">
        <v>0</v>
      </c>
      <c r="J26" s="436">
        <v>0</v>
      </c>
      <c r="K26" s="9"/>
    </row>
    <row r="27" spans="1:16" s="12" customFormat="1" ht="77.45" customHeight="1">
      <c r="A27" s="991" t="s">
        <v>1075</v>
      </c>
      <c r="B27" s="991"/>
      <c r="C27" s="991"/>
      <c r="D27" s="991"/>
      <c r="E27" s="991"/>
      <c r="F27" s="991"/>
      <c r="G27" s="991"/>
      <c r="H27" s="991"/>
      <c r="I27" s="991"/>
      <c r="J27" s="991"/>
      <c r="K27" s="991"/>
    </row>
    <row r="28" spans="1:16" s="12" customFormat="1">
      <c r="A28" s="10"/>
    </row>
    <row r="29" spans="1:16" s="12" customFormat="1">
      <c r="A29" s="10"/>
    </row>
    <row r="30" spans="1:16" s="15" customFormat="1" ht="13.9" customHeight="1">
      <c r="B30" s="79"/>
      <c r="C30" s="79"/>
      <c r="D30" s="79"/>
      <c r="E30" s="79"/>
      <c r="F30" s="79"/>
      <c r="G30" s="79"/>
      <c r="H30" s="79"/>
      <c r="I30" s="753" t="s">
        <v>1056</v>
      </c>
      <c r="J30" s="753"/>
      <c r="K30" s="79"/>
      <c r="L30" s="79"/>
      <c r="M30" s="79"/>
      <c r="N30" s="79"/>
      <c r="O30" s="79"/>
      <c r="P30" s="79"/>
    </row>
    <row r="31" spans="1:16" s="15" customFormat="1" ht="13.15" customHeight="1">
      <c r="A31" s="894" t="s">
        <v>13</v>
      </c>
      <c r="B31" s="894"/>
      <c r="C31" s="894"/>
      <c r="D31" s="894"/>
      <c r="E31" s="894"/>
      <c r="F31" s="894"/>
      <c r="G31" s="894"/>
      <c r="H31" s="894"/>
      <c r="I31" s="894"/>
      <c r="J31" s="894"/>
      <c r="K31" s="79"/>
      <c r="L31" s="79"/>
      <c r="M31" s="79"/>
      <c r="N31" s="79"/>
      <c r="O31" s="79"/>
      <c r="P31" s="79"/>
    </row>
    <row r="32" spans="1:16" s="15" customFormat="1" ht="13.15" customHeight="1">
      <c r="A32" s="894" t="s">
        <v>1030</v>
      </c>
      <c r="B32" s="894"/>
      <c r="C32" s="894"/>
      <c r="D32" s="894"/>
      <c r="E32" s="894"/>
      <c r="F32" s="894"/>
      <c r="G32" s="894"/>
      <c r="H32" s="894"/>
      <c r="I32" s="894"/>
      <c r="J32" s="894"/>
      <c r="K32" s="79"/>
      <c r="L32" s="79"/>
      <c r="M32" s="79"/>
      <c r="N32" s="79"/>
      <c r="O32" s="79"/>
      <c r="P32" s="79"/>
    </row>
    <row r="33" spans="1:10" s="15" customFormat="1">
      <c r="A33" s="14" t="s">
        <v>1054</v>
      </c>
      <c r="B33" s="14"/>
      <c r="C33" s="14"/>
      <c r="D33" s="14"/>
      <c r="E33" s="14"/>
      <c r="F33" s="14"/>
      <c r="H33" s="763" t="s">
        <v>20</v>
      </c>
      <c r="I33" s="763"/>
    </row>
    <row r="34" spans="1:10" s="15" customFormat="1">
      <c r="A34" s="14"/>
    </row>
    <row r="35" spans="1:10">
      <c r="A35" s="884"/>
      <c r="B35" s="884"/>
      <c r="C35" s="884"/>
      <c r="D35" s="884"/>
      <c r="E35" s="884"/>
      <c r="F35" s="884"/>
      <c r="G35" s="884"/>
      <c r="H35" s="884"/>
      <c r="I35" s="884"/>
      <c r="J35" s="884"/>
    </row>
  </sheetData>
  <mergeCells count="31">
    <mergeCell ref="K9:K10"/>
    <mergeCell ref="I30:J30"/>
    <mergeCell ref="A31:J31"/>
    <mergeCell ref="A32:J32"/>
    <mergeCell ref="H33:I33"/>
    <mergeCell ref="A26:B26"/>
    <mergeCell ref="A27:K27"/>
    <mergeCell ref="A35:J35"/>
    <mergeCell ref="C8:J8"/>
    <mergeCell ref="A9:A10"/>
    <mergeCell ref="B9:B10"/>
    <mergeCell ref="C9:D9"/>
    <mergeCell ref="E9:F9"/>
    <mergeCell ref="G9:H9"/>
    <mergeCell ref="I9:J9"/>
    <mergeCell ref="C12:C13"/>
    <mergeCell ref="D12:D13"/>
    <mergeCell ref="E12:E13"/>
    <mergeCell ref="F12:F13"/>
    <mergeCell ref="G12:G13"/>
    <mergeCell ref="H12:H13"/>
    <mergeCell ref="I12:I13"/>
    <mergeCell ref="J12:J13"/>
    <mergeCell ref="A7:B7"/>
    <mergeCell ref="E7:H7"/>
    <mergeCell ref="I7:K7"/>
    <mergeCell ref="D1:E1"/>
    <mergeCell ref="I1:J1"/>
    <mergeCell ref="A2:J2"/>
    <mergeCell ref="A3:J3"/>
    <mergeCell ref="A5:K5"/>
  </mergeCells>
  <printOptions horizontalCentered="1"/>
  <pageMargins left="0.70866141732283472" right="0.70866141732283472" top="0.23622047244094491" bottom="0" header="0.31496062992125984" footer="0.31496062992125984"/>
  <pageSetup paperSize="9" scale="86"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S36"/>
  <sheetViews>
    <sheetView topLeftCell="A13" zoomScaleSheetLayoutView="90" workbookViewId="0">
      <selection activeCell="K33" sqref="K33"/>
    </sheetView>
  </sheetViews>
  <sheetFormatPr defaultRowHeight="12.75"/>
  <cols>
    <col min="2" max="2" width="24.85546875"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c r="D1" s="763"/>
      <c r="E1" s="763"/>
      <c r="H1" s="39"/>
      <c r="I1" s="883" t="s">
        <v>382</v>
      </c>
      <c r="J1" s="883"/>
    </row>
    <row r="2" spans="1:19" ht="15">
      <c r="A2" s="890" t="s">
        <v>0</v>
      </c>
      <c r="B2" s="890"/>
      <c r="C2" s="890"/>
      <c r="D2" s="890"/>
      <c r="E2" s="890"/>
      <c r="F2" s="890"/>
      <c r="G2" s="890"/>
      <c r="H2" s="890"/>
      <c r="I2" s="890"/>
      <c r="J2" s="890"/>
    </row>
    <row r="3" spans="1:19" ht="20.25">
      <c r="A3" s="784" t="s">
        <v>750</v>
      </c>
      <c r="B3" s="784"/>
      <c r="C3" s="784"/>
      <c r="D3" s="784"/>
      <c r="E3" s="784"/>
      <c r="F3" s="784"/>
      <c r="G3" s="784"/>
      <c r="H3" s="784"/>
      <c r="I3" s="784"/>
      <c r="J3" s="784"/>
    </row>
    <row r="4" spans="1:19" ht="10.5" customHeight="1"/>
    <row r="5" spans="1:19" s="15" customFormat="1" ht="18.75" customHeight="1">
      <c r="A5" s="987" t="s">
        <v>437</v>
      </c>
      <c r="B5" s="987"/>
      <c r="C5" s="987"/>
      <c r="D5" s="987"/>
      <c r="E5" s="987"/>
      <c r="F5" s="987"/>
      <c r="G5" s="987"/>
      <c r="H5" s="987"/>
      <c r="I5" s="987"/>
      <c r="J5" s="987"/>
      <c r="K5" s="987"/>
    </row>
    <row r="6" spans="1:19" s="15" customFormat="1" ht="15.75" customHeight="1">
      <c r="A6" s="42"/>
      <c r="B6" s="42"/>
      <c r="C6" s="42"/>
      <c r="D6" s="42"/>
      <c r="E6" s="42"/>
      <c r="F6" s="42"/>
      <c r="G6" s="42"/>
      <c r="H6" s="42"/>
      <c r="I6" s="42"/>
      <c r="J6" s="42"/>
    </row>
    <row r="7" spans="1:19" s="15" customFormat="1">
      <c r="A7" s="786" t="s">
        <v>900</v>
      </c>
      <c r="B7" s="786"/>
      <c r="E7" s="940"/>
      <c r="F7" s="940"/>
      <c r="G7" s="940"/>
      <c r="H7" s="940"/>
      <c r="I7" s="940" t="s">
        <v>1039</v>
      </c>
      <c r="J7" s="940"/>
      <c r="K7" s="940"/>
    </row>
    <row r="8" spans="1:19" s="13" customFormat="1" ht="15.75" hidden="1">
      <c r="C8" s="890" t="s">
        <v>14</v>
      </c>
      <c r="D8" s="890"/>
      <c r="E8" s="890"/>
      <c r="F8" s="890"/>
      <c r="G8" s="890"/>
      <c r="H8" s="890"/>
      <c r="I8" s="890"/>
      <c r="J8" s="890"/>
    </row>
    <row r="9" spans="1:19" ht="30" customHeight="1">
      <c r="A9" s="881" t="s">
        <v>22</v>
      </c>
      <c r="B9" s="881" t="s">
        <v>36</v>
      </c>
      <c r="C9" s="765" t="s">
        <v>859</v>
      </c>
      <c r="D9" s="766"/>
      <c r="E9" s="765" t="s">
        <v>37</v>
      </c>
      <c r="F9" s="766"/>
      <c r="G9" s="765" t="s">
        <v>38</v>
      </c>
      <c r="H9" s="766"/>
      <c r="I9" s="780" t="s">
        <v>106</v>
      </c>
      <c r="J9" s="780"/>
      <c r="K9" s="881" t="s">
        <v>237</v>
      </c>
      <c r="R9" s="9"/>
      <c r="S9" s="12"/>
    </row>
    <row r="10" spans="1:19" s="14" customFormat="1" ht="42.6" customHeight="1">
      <c r="A10" s="882"/>
      <c r="B10" s="882"/>
      <c r="C10" s="5" t="s">
        <v>39</v>
      </c>
      <c r="D10" s="5" t="s">
        <v>105</v>
      </c>
      <c r="E10" s="5" t="s">
        <v>39</v>
      </c>
      <c r="F10" s="5" t="s">
        <v>105</v>
      </c>
      <c r="G10" s="5" t="s">
        <v>39</v>
      </c>
      <c r="H10" s="5" t="s">
        <v>105</v>
      </c>
      <c r="I10" s="5" t="s">
        <v>135</v>
      </c>
      <c r="J10" s="5" t="s">
        <v>136</v>
      </c>
      <c r="K10" s="882"/>
    </row>
    <row r="11" spans="1:19">
      <c r="A11" s="139">
        <v>1</v>
      </c>
      <c r="B11" s="139">
        <v>2</v>
      </c>
      <c r="C11" s="139">
        <v>3</v>
      </c>
      <c r="D11" s="139">
        <v>4</v>
      </c>
      <c r="E11" s="139">
        <v>5</v>
      </c>
      <c r="F11" s="139">
        <v>6</v>
      </c>
      <c r="G11" s="139">
        <v>7</v>
      </c>
      <c r="H11" s="139">
        <v>8</v>
      </c>
      <c r="I11" s="139">
        <v>9</v>
      </c>
      <c r="J11" s="139">
        <v>10</v>
      </c>
      <c r="K11" s="3">
        <v>11</v>
      </c>
    </row>
    <row r="12" spans="1:19" ht="23.45" customHeight="1">
      <c r="A12" s="434">
        <v>1</v>
      </c>
      <c r="B12" s="18" t="s">
        <v>901</v>
      </c>
      <c r="C12" s="466">
        <v>347</v>
      </c>
      <c r="D12" s="467">
        <v>1203.21</v>
      </c>
      <c r="E12" s="469">
        <v>83</v>
      </c>
      <c r="F12" s="467">
        <v>82.2</v>
      </c>
      <c r="G12" s="470">
        <v>264</v>
      </c>
      <c r="H12" s="471">
        <v>0</v>
      </c>
      <c r="I12" s="472">
        <v>0</v>
      </c>
      <c r="J12" s="473">
        <v>0</v>
      </c>
      <c r="K12" s="469">
        <v>544</v>
      </c>
    </row>
    <row r="13" spans="1:19" ht="23.45" customHeight="1">
      <c r="A13" s="434">
        <v>2</v>
      </c>
      <c r="B13" s="18" t="s">
        <v>902</v>
      </c>
      <c r="C13" s="466">
        <v>473</v>
      </c>
      <c r="D13" s="467">
        <v>1069.6199999999999</v>
      </c>
      <c r="E13" s="469">
        <v>283</v>
      </c>
      <c r="F13" s="467">
        <v>281.27999999999997</v>
      </c>
      <c r="G13" s="470">
        <v>190</v>
      </c>
      <c r="H13" s="471">
        <v>0</v>
      </c>
      <c r="I13" s="472">
        <v>0</v>
      </c>
      <c r="J13" s="473">
        <v>0</v>
      </c>
      <c r="K13" s="469">
        <v>393</v>
      </c>
    </row>
    <row r="14" spans="1:19" ht="23.45" customHeight="1">
      <c r="A14" s="434">
        <v>3</v>
      </c>
      <c r="B14" s="18" t="s">
        <v>903</v>
      </c>
      <c r="C14" s="466">
        <v>219</v>
      </c>
      <c r="D14" s="467">
        <v>640.16</v>
      </c>
      <c r="E14" s="469">
        <v>66</v>
      </c>
      <c r="F14" s="467">
        <v>64.2</v>
      </c>
      <c r="G14" s="470">
        <v>153</v>
      </c>
      <c r="H14" s="471">
        <v>0</v>
      </c>
      <c r="I14" s="472">
        <v>0</v>
      </c>
      <c r="J14" s="473">
        <v>0</v>
      </c>
      <c r="K14" s="469">
        <v>462</v>
      </c>
    </row>
    <row r="15" spans="1:19" ht="23.45" customHeight="1">
      <c r="A15" s="434">
        <v>4</v>
      </c>
      <c r="B15" s="18" t="s">
        <v>904</v>
      </c>
      <c r="C15" s="466">
        <v>346</v>
      </c>
      <c r="D15" s="467">
        <v>1014.16</v>
      </c>
      <c r="E15" s="469">
        <v>125</v>
      </c>
      <c r="F15" s="467">
        <v>137.28</v>
      </c>
      <c r="G15" s="470">
        <v>221</v>
      </c>
      <c r="H15" s="471">
        <v>0</v>
      </c>
      <c r="I15" s="472">
        <v>0</v>
      </c>
      <c r="J15" s="473">
        <v>0</v>
      </c>
      <c r="K15" s="469">
        <v>384</v>
      </c>
    </row>
    <row r="16" spans="1:19" ht="23.45" customHeight="1">
      <c r="A16" s="434">
        <v>5</v>
      </c>
      <c r="B16" s="18" t="s">
        <v>905</v>
      </c>
      <c r="C16" s="466">
        <v>450</v>
      </c>
      <c r="D16" s="467">
        <v>1140.55</v>
      </c>
      <c r="E16" s="469">
        <v>214</v>
      </c>
      <c r="F16" s="467">
        <v>194.88</v>
      </c>
      <c r="G16" s="470">
        <v>236</v>
      </c>
      <c r="H16" s="471">
        <v>0</v>
      </c>
      <c r="I16" s="472">
        <v>0</v>
      </c>
      <c r="J16" s="473">
        <v>0</v>
      </c>
      <c r="K16" s="469">
        <v>408</v>
      </c>
    </row>
    <row r="17" spans="1:16" ht="23.45" customHeight="1">
      <c r="A17" s="434">
        <v>6</v>
      </c>
      <c r="B17" s="18" t="s">
        <v>906</v>
      </c>
      <c r="C17" s="466">
        <v>139</v>
      </c>
      <c r="D17" s="467">
        <v>454.06</v>
      </c>
      <c r="E17" s="469">
        <v>37</v>
      </c>
      <c r="F17" s="467">
        <v>38.04</v>
      </c>
      <c r="G17" s="470">
        <v>102</v>
      </c>
      <c r="H17" s="471">
        <v>0</v>
      </c>
      <c r="I17" s="472">
        <v>0</v>
      </c>
      <c r="J17" s="473">
        <v>0</v>
      </c>
      <c r="K17" s="469">
        <v>314</v>
      </c>
    </row>
    <row r="18" spans="1:16" ht="23.45" customHeight="1">
      <c r="A18" s="434">
        <v>7</v>
      </c>
      <c r="B18" s="18" t="s">
        <v>907</v>
      </c>
      <c r="C18" s="466">
        <v>324</v>
      </c>
      <c r="D18" s="467">
        <v>776.54</v>
      </c>
      <c r="E18" s="469">
        <v>179</v>
      </c>
      <c r="F18" s="467">
        <v>171.6</v>
      </c>
      <c r="G18" s="470">
        <v>145</v>
      </c>
      <c r="H18" s="471">
        <v>0</v>
      </c>
      <c r="I18" s="472">
        <v>0</v>
      </c>
      <c r="J18" s="473">
        <v>0</v>
      </c>
      <c r="K18" s="469">
        <v>575</v>
      </c>
    </row>
    <row r="19" spans="1:16" ht="23.45" customHeight="1">
      <c r="A19" s="434">
        <v>8</v>
      </c>
      <c r="B19" s="18" t="s">
        <v>908</v>
      </c>
      <c r="C19" s="466">
        <v>429</v>
      </c>
      <c r="D19" s="467">
        <v>1184.75</v>
      </c>
      <c r="E19" s="469">
        <v>192</v>
      </c>
      <c r="F19" s="467">
        <v>200.88</v>
      </c>
      <c r="G19" s="470">
        <v>237</v>
      </c>
      <c r="H19" s="471">
        <v>0</v>
      </c>
      <c r="I19" s="472">
        <v>0</v>
      </c>
      <c r="J19" s="473">
        <v>0</v>
      </c>
      <c r="K19" s="469">
        <v>506</v>
      </c>
    </row>
    <row r="20" spans="1:16" ht="23.45" customHeight="1">
      <c r="A20" s="434">
        <v>9</v>
      </c>
      <c r="B20" s="18" t="s">
        <v>909</v>
      </c>
      <c r="C20" s="466">
        <v>397</v>
      </c>
      <c r="D20" s="467">
        <v>1039.4000000000001</v>
      </c>
      <c r="E20" s="469">
        <v>197</v>
      </c>
      <c r="F20" s="467">
        <v>208.44</v>
      </c>
      <c r="G20" s="470">
        <v>200</v>
      </c>
      <c r="H20" s="471">
        <v>0</v>
      </c>
      <c r="I20" s="472">
        <v>0</v>
      </c>
      <c r="J20" s="473">
        <v>0</v>
      </c>
      <c r="K20" s="469">
        <v>513</v>
      </c>
    </row>
    <row r="21" spans="1:16" ht="23.45" customHeight="1">
      <c r="A21" s="434">
        <v>10</v>
      </c>
      <c r="B21" s="18" t="s">
        <v>910</v>
      </c>
      <c r="C21" s="466">
        <v>771</v>
      </c>
      <c r="D21" s="467">
        <v>2440.21</v>
      </c>
      <c r="E21" s="469">
        <v>320</v>
      </c>
      <c r="F21" s="467">
        <v>359.16</v>
      </c>
      <c r="G21" s="470">
        <v>451</v>
      </c>
      <c r="H21" s="471">
        <v>0</v>
      </c>
      <c r="I21" s="472">
        <v>0</v>
      </c>
      <c r="J21" s="473">
        <v>0</v>
      </c>
      <c r="K21" s="469">
        <v>577</v>
      </c>
    </row>
    <row r="22" spans="1:16" ht="23.45" customHeight="1">
      <c r="A22" s="434">
        <v>11</v>
      </c>
      <c r="B22" s="18" t="s">
        <v>911</v>
      </c>
      <c r="C22" s="466">
        <v>634</v>
      </c>
      <c r="D22" s="467">
        <v>1574.89</v>
      </c>
      <c r="E22" s="469">
        <v>358</v>
      </c>
      <c r="F22" s="467">
        <v>430.32</v>
      </c>
      <c r="G22" s="470">
        <v>276</v>
      </c>
      <c r="H22" s="471">
        <v>0</v>
      </c>
      <c r="I22" s="472">
        <v>0</v>
      </c>
      <c r="J22" s="473">
        <v>0</v>
      </c>
      <c r="K22" s="469">
        <v>563</v>
      </c>
    </row>
    <row r="23" spans="1:16" ht="23.45" customHeight="1">
      <c r="A23" s="434">
        <v>12</v>
      </c>
      <c r="B23" s="18" t="s">
        <v>912</v>
      </c>
      <c r="C23" s="466">
        <v>87</v>
      </c>
      <c r="D23" s="467">
        <v>278.20999999999998</v>
      </c>
      <c r="E23" s="469">
        <v>29</v>
      </c>
      <c r="F23" s="467">
        <v>30.84</v>
      </c>
      <c r="G23" s="470">
        <v>58</v>
      </c>
      <c r="H23" s="471">
        <v>0</v>
      </c>
      <c r="I23" s="472">
        <v>0</v>
      </c>
      <c r="J23" s="473">
        <v>0</v>
      </c>
      <c r="K23" s="469">
        <v>193</v>
      </c>
    </row>
    <row r="24" spans="1:16" ht="23.45" customHeight="1">
      <c r="A24" s="434">
        <v>13</v>
      </c>
      <c r="B24" s="18" t="s">
        <v>913</v>
      </c>
      <c r="C24" s="466">
        <v>650</v>
      </c>
      <c r="D24" s="467">
        <v>1775.32</v>
      </c>
      <c r="E24" s="469">
        <v>274</v>
      </c>
      <c r="F24" s="467">
        <v>249.72</v>
      </c>
      <c r="G24" s="470">
        <v>376</v>
      </c>
      <c r="H24" s="471">
        <v>0</v>
      </c>
      <c r="I24" s="472">
        <v>0</v>
      </c>
      <c r="J24" s="473">
        <v>0</v>
      </c>
      <c r="K24" s="469">
        <v>590</v>
      </c>
    </row>
    <row r="25" spans="1:16" ht="23.45" customHeight="1">
      <c r="A25" s="434">
        <v>14</v>
      </c>
      <c r="B25" s="18" t="s">
        <v>914</v>
      </c>
      <c r="C25" s="466">
        <v>215</v>
      </c>
      <c r="D25" s="467">
        <v>611.73</v>
      </c>
      <c r="E25" s="469">
        <v>93</v>
      </c>
      <c r="F25" s="467">
        <v>95.71</v>
      </c>
      <c r="G25" s="470">
        <v>122</v>
      </c>
      <c r="H25" s="471">
        <v>0</v>
      </c>
      <c r="I25" s="472">
        <v>0</v>
      </c>
      <c r="J25" s="473">
        <v>0</v>
      </c>
      <c r="K25" s="469">
        <v>299</v>
      </c>
    </row>
    <row r="26" spans="1:16" s="12" customFormat="1" ht="23.45" customHeight="1">
      <c r="A26" s="778" t="s">
        <v>17</v>
      </c>
      <c r="B26" s="779"/>
      <c r="C26" s="474">
        <v>5481</v>
      </c>
      <c r="D26" s="475">
        <v>15202.81</v>
      </c>
      <c r="E26" s="476">
        <v>2450</v>
      </c>
      <c r="F26" s="475">
        <v>2544.5500000000002</v>
      </c>
      <c r="G26" s="476">
        <v>3031</v>
      </c>
      <c r="H26" s="475">
        <v>0</v>
      </c>
      <c r="I26" s="474">
        <v>0</v>
      </c>
      <c r="J26" s="475">
        <v>0</v>
      </c>
      <c r="K26" s="476">
        <v>6321</v>
      </c>
    </row>
    <row r="27" spans="1:16" s="12" customFormat="1">
      <c r="A27" s="10" t="s">
        <v>40</v>
      </c>
    </row>
    <row r="28" spans="1:16" s="12" customFormat="1">
      <c r="A28" s="10"/>
    </row>
    <row r="29" spans="1:16" s="12" customFormat="1">
      <c r="A29" s="10"/>
    </row>
    <row r="30" spans="1:16" s="12" customFormat="1">
      <c r="A30" s="10"/>
    </row>
    <row r="31" spans="1:16" s="15" customFormat="1" ht="13.9" customHeight="1">
      <c r="B31" s="79"/>
      <c r="C31" s="79"/>
      <c r="D31" s="79"/>
      <c r="E31" s="79"/>
      <c r="F31" s="79"/>
      <c r="G31" s="79"/>
      <c r="H31" s="79"/>
      <c r="I31" s="753" t="s">
        <v>1056</v>
      </c>
      <c r="J31" s="753"/>
      <c r="K31" s="79"/>
      <c r="L31" s="79"/>
      <c r="M31" s="79"/>
      <c r="N31" s="79"/>
      <c r="O31" s="79"/>
      <c r="P31" s="79"/>
    </row>
    <row r="32" spans="1:16" s="15" customFormat="1" ht="13.15" customHeight="1">
      <c r="A32" s="894" t="s">
        <v>13</v>
      </c>
      <c r="B32" s="894"/>
      <c r="C32" s="894"/>
      <c r="D32" s="894"/>
      <c r="E32" s="894"/>
      <c r="F32" s="894"/>
      <c r="G32" s="894"/>
      <c r="H32" s="894"/>
      <c r="I32" s="894"/>
      <c r="J32" s="894"/>
      <c r="K32" s="79"/>
      <c r="L32" s="79"/>
      <c r="M32" s="79"/>
      <c r="N32" s="79"/>
      <c r="O32" s="79"/>
      <c r="P32" s="79"/>
    </row>
    <row r="33" spans="1:16" s="15" customFormat="1" ht="13.15" customHeight="1">
      <c r="A33" s="894" t="s">
        <v>1030</v>
      </c>
      <c r="B33" s="894"/>
      <c r="C33" s="894"/>
      <c r="D33" s="894"/>
      <c r="E33" s="894"/>
      <c r="F33" s="894"/>
      <c r="G33" s="894"/>
      <c r="H33" s="894"/>
      <c r="I33" s="894"/>
      <c r="J33" s="894"/>
      <c r="K33" s="79"/>
      <c r="L33" s="79"/>
      <c r="M33" s="79"/>
      <c r="N33" s="79"/>
      <c r="O33" s="79"/>
      <c r="P33" s="79"/>
    </row>
    <row r="34" spans="1:16" s="15" customFormat="1">
      <c r="A34" s="14" t="s">
        <v>1054</v>
      </c>
      <c r="B34" s="14"/>
      <c r="C34" s="14"/>
      <c r="D34" s="14"/>
      <c r="E34" s="14"/>
      <c r="F34" s="14"/>
      <c r="H34" s="763" t="s">
        <v>20</v>
      </c>
      <c r="I34" s="763"/>
    </row>
    <row r="35" spans="1:16" s="15" customFormat="1">
      <c r="A35" s="14"/>
    </row>
    <row r="36" spans="1:16">
      <c r="A36" s="884"/>
      <c r="B36" s="884"/>
      <c r="C36" s="884"/>
      <c r="D36" s="884"/>
      <c r="E36" s="884"/>
      <c r="F36" s="884"/>
      <c r="G36" s="884"/>
      <c r="H36" s="884"/>
      <c r="I36" s="884"/>
      <c r="J36" s="884"/>
    </row>
  </sheetData>
  <mergeCells count="22">
    <mergeCell ref="I1:J1"/>
    <mergeCell ref="A32:J32"/>
    <mergeCell ref="G9:H9"/>
    <mergeCell ref="I9:J9"/>
    <mergeCell ref="D1:E1"/>
    <mergeCell ref="A9:A10"/>
    <mergeCell ref="A2:J2"/>
    <mergeCell ref="A36:J36"/>
    <mergeCell ref="E9:F9"/>
    <mergeCell ref="C9:D9"/>
    <mergeCell ref="H34:I34"/>
    <mergeCell ref="A33:J33"/>
    <mergeCell ref="K9:K10"/>
    <mergeCell ref="C8:J8"/>
    <mergeCell ref="E7:H7"/>
    <mergeCell ref="A3:J3"/>
    <mergeCell ref="I31:J31"/>
    <mergeCell ref="I7:K7"/>
    <mergeCell ref="A7:B7"/>
    <mergeCell ref="A5:K5"/>
    <mergeCell ref="B9:B10"/>
    <mergeCell ref="A26:B26"/>
  </mergeCells>
  <phoneticPr fontId="0" type="noConversion"/>
  <printOptions horizontalCentered="1"/>
  <pageMargins left="0.70866141732283472" right="0.70866141732283472" top="0.23622047244094491" bottom="0" header="0.31496062992125984" footer="0.31496062992125984"/>
  <pageSetup paperSize="9" scale="80"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S35"/>
  <sheetViews>
    <sheetView topLeftCell="A16" zoomScaleSheetLayoutView="90" workbookViewId="0">
      <selection activeCell="I30" sqref="I30:J30"/>
    </sheetView>
  </sheetViews>
  <sheetFormatPr defaultRowHeight="12.75"/>
  <cols>
    <col min="2" max="2" width="25.5703125" customWidth="1"/>
    <col min="3" max="3" width="15.140625" customWidth="1"/>
    <col min="4" max="4" width="15.85546875" customWidth="1"/>
    <col min="5" max="5" width="9.8554687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c r="D1" s="763"/>
      <c r="E1" s="763"/>
      <c r="H1" s="39"/>
      <c r="J1" s="883" t="s">
        <v>68</v>
      </c>
      <c r="K1" s="883"/>
    </row>
    <row r="2" spans="1:19" ht="15">
      <c r="A2" s="890" t="s">
        <v>0</v>
      </c>
      <c r="B2" s="890"/>
      <c r="C2" s="890"/>
      <c r="D2" s="890"/>
      <c r="E2" s="890"/>
      <c r="F2" s="890"/>
      <c r="G2" s="890"/>
      <c r="H2" s="890"/>
      <c r="I2" s="890"/>
      <c r="J2" s="890"/>
    </row>
    <row r="3" spans="1:19" ht="18">
      <c r="A3" s="907" t="s">
        <v>747</v>
      </c>
      <c r="B3" s="907"/>
      <c r="C3" s="907"/>
      <c r="D3" s="907"/>
      <c r="E3" s="907"/>
      <c r="F3" s="907"/>
      <c r="G3" s="907"/>
      <c r="H3" s="907"/>
      <c r="I3" s="907"/>
      <c r="J3" s="907"/>
    </row>
    <row r="4" spans="1:19" ht="10.5" customHeight="1"/>
    <row r="5" spans="1:19" s="15" customFormat="1" ht="15.75" customHeight="1">
      <c r="A5" s="992" t="s">
        <v>438</v>
      </c>
      <c r="B5" s="992"/>
      <c r="C5" s="992"/>
      <c r="D5" s="992"/>
      <c r="E5" s="992"/>
      <c r="F5" s="992"/>
      <c r="G5" s="992"/>
      <c r="H5" s="992"/>
      <c r="I5" s="992"/>
      <c r="J5" s="992"/>
      <c r="K5" s="992"/>
      <c r="L5" s="992"/>
    </row>
    <row r="6" spans="1:19" s="15" customFormat="1" ht="15.75" customHeight="1">
      <c r="A6" s="42"/>
      <c r="B6" s="42"/>
      <c r="C6" s="42"/>
      <c r="D6" s="42"/>
      <c r="E6" s="42"/>
      <c r="F6" s="42"/>
      <c r="G6" s="42"/>
      <c r="H6" s="42"/>
      <c r="I6" s="42"/>
      <c r="J6" s="42"/>
    </row>
    <row r="7" spans="1:19" s="15" customFormat="1">
      <c r="A7" s="786" t="s">
        <v>900</v>
      </c>
      <c r="B7" s="786"/>
      <c r="I7" s="940" t="s">
        <v>1039</v>
      </c>
      <c r="J7" s="940"/>
      <c r="K7" s="940"/>
    </row>
    <row r="8" spans="1:19" s="13" customFormat="1" ht="15.75" hidden="1">
      <c r="C8" s="890" t="s">
        <v>14</v>
      </c>
      <c r="D8" s="890"/>
      <c r="E8" s="890"/>
      <c r="F8" s="890"/>
      <c r="G8" s="890"/>
      <c r="H8" s="890"/>
      <c r="I8" s="890"/>
      <c r="J8" s="890"/>
    </row>
    <row r="9" spans="1:19" ht="30" customHeight="1">
      <c r="A9" s="881" t="s">
        <v>22</v>
      </c>
      <c r="B9" s="881" t="s">
        <v>36</v>
      </c>
      <c r="C9" s="765" t="s">
        <v>860</v>
      </c>
      <c r="D9" s="766"/>
      <c r="E9" s="765" t="s">
        <v>476</v>
      </c>
      <c r="F9" s="766"/>
      <c r="G9" s="765" t="s">
        <v>38</v>
      </c>
      <c r="H9" s="766"/>
      <c r="I9" s="780" t="s">
        <v>106</v>
      </c>
      <c r="J9" s="780"/>
      <c r="K9" s="881" t="s">
        <v>514</v>
      </c>
      <c r="R9" s="9"/>
      <c r="S9" s="12"/>
    </row>
    <row r="10" spans="1:19" s="14" customFormat="1" ht="46.5" customHeight="1">
      <c r="A10" s="882"/>
      <c r="B10" s="882"/>
      <c r="C10" s="5" t="s">
        <v>39</v>
      </c>
      <c r="D10" s="5" t="s">
        <v>105</v>
      </c>
      <c r="E10" s="5" t="s">
        <v>39</v>
      </c>
      <c r="F10" s="5" t="s">
        <v>105</v>
      </c>
      <c r="G10" s="5" t="s">
        <v>39</v>
      </c>
      <c r="H10" s="5" t="s">
        <v>105</v>
      </c>
      <c r="I10" s="5" t="s">
        <v>135</v>
      </c>
      <c r="J10" s="5" t="s">
        <v>136</v>
      </c>
      <c r="K10" s="882"/>
    </row>
    <row r="11" spans="1:19">
      <c r="A11" s="139">
        <v>1</v>
      </c>
      <c r="B11" s="139">
        <v>2</v>
      </c>
      <c r="C11" s="139">
        <v>3</v>
      </c>
      <c r="D11" s="139">
        <v>4</v>
      </c>
      <c r="E11" s="139">
        <v>5</v>
      </c>
      <c r="F11" s="139">
        <v>6</v>
      </c>
      <c r="G11" s="139">
        <v>7</v>
      </c>
      <c r="H11" s="139">
        <v>8</v>
      </c>
      <c r="I11" s="139">
        <v>9</v>
      </c>
      <c r="J11" s="139">
        <v>10</v>
      </c>
      <c r="K11" s="139">
        <v>11</v>
      </c>
    </row>
    <row r="12" spans="1:19" ht="21" customHeight="1">
      <c r="A12" s="48">
        <v>1</v>
      </c>
      <c r="B12" s="47" t="s">
        <v>901</v>
      </c>
      <c r="C12" s="699">
        <v>933</v>
      </c>
      <c r="D12" s="700">
        <v>46.65</v>
      </c>
      <c r="E12" s="699">
        <v>933</v>
      </c>
      <c r="F12" s="701">
        <v>46.65</v>
      </c>
      <c r="G12" s="48">
        <v>0</v>
      </c>
      <c r="H12" s="702">
        <v>0</v>
      </c>
      <c r="I12" s="48">
        <f>C12-E12-G12</f>
        <v>0</v>
      </c>
      <c r="J12" s="700">
        <v>0</v>
      </c>
      <c r="K12" s="48">
        <v>0</v>
      </c>
    </row>
    <row r="13" spans="1:19" ht="21" customHeight="1">
      <c r="A13" s="48">
        <v>2</v>
      </c>
      <c r="B13" s="47" t="s">
        <v>902</v>
      </c>
      <c r="C13" s="699">
        <v>884</v>
      </c>
      <c r="D13" s="700">
        <v>44.2</v>
      </c>
      <c r="E13" s="699">
        <v>884</v>
      </c>
      <c r="F13" s="701">
        <v>44.2</v>
      </c>
      <c r="G13" s="48">
        <v>0</v>
      </c>
      <c r="H13" s="702">
        <v>0</v>
      </c>
      <c r="I13" s="48">
        <f t="shared" ref="I13:I25" si="0">C13-E13-G13</f>
        <v>0</v>
      </c>
      <c r="J13" s="700">
        <v>0</v>
      </c>
      <c r="K13" s="48">
        <v>0</v>
      </c>
    </row>
    <row r="14" spans="1:19" ht="21" customHeight="1">
      <c r="A14" s="48">
        <v>3</v>
      </c>
      <c r="B14" s="47" t="s">
        <v>903</v>
      </c>
      <c r="C14" s="699">
        <v>693</v>
      </c>
      <c r="D14" s="700">
        <v>34.65</v>
      </c>
      <c r="E14" s="699">
        <v>693</v>
      </c>
      <c r="F14" s="701">
        <v>34.65</v>
      </c>
      <c r="G14" s="48">
        <v>0</v>
      </c>
      <c r="H14" s="702">
        <v>0</v>
      </c>
      <c r="I14" s="48">
        <f t="shared" si="0"/>
        <v>0</v>
      </c>
      <c r="J14" s="700">
        <v>0</v>
      </c>
      <c r="K14" s="48">
        <v>0</v>
      </c>
    </row>
    <row r="15" spans="1:19" ht="21" customHeight="1">
      <c r="A15" s="48">
        <v>4</v>
      </c>
      <c r="B15" s="47" t="s">
        <v>904</v>
      </c>
      <c r="C15" s="699">
        <v>742</v>
      </c>
      <c r="D15" s="700">
        <v>37.1</v>
      </c>
      <c r="E15" s="699">
        <v>742</v>
      </c>
      <c r="F15" s="701">
        <v>37.1</v>
      </c>
      <c r="G15" s="48">
        <v>0</v>
      </c>
      <c r="H15" s="702">
        <v>0</v>
      </c>
      <c r="I15" s="48">
        <f t="shared" si="0"/>
        <v>0</v>
      </c>
      <c r="J15" s="700">
        <v>0</v>
      </c>
      <c r="K15" s="48">
        <v>0</v>
      </c>
    </row>
    <row r="16" spans="1:19" ht="21" customHeight="1">
      <c r="A16" s="48">
        <v>5</v>
      </c>
      <c r="B16" s="47" t="s">
        <v>905</v>
      </c>
      <c r="C16" s="699">
        <v>884</v>
      </c>
      <c r="D16" s="700">
        <v>44.2</v>
      </c>
      <c r="E16" s="699">
        <v>884</v>
      </c>
      <c r="F16" s="701">
        <v>44.2</v>
      </c>
      <c r="G16" s="48">
        <v>0</v>
      </c>
      <c r="H16" s="702">
        <v>0</v>
      </c>
      <c r="I16" s="48">
        <f t="shared" si="0"/>
        <v>0</v>
      </c>
      <c r="J16" s="700">
        <v>0</v>
      </c>
      <c r="K16" s="48">
        <v>0</v>
      </c>
    </row>
    <row r="17" spans="1:16" ht="21" customHeight="1">
      <c r="A17" s="48">
        <v>6</v>
      </c>
      <c r="B17" s="47" t="s">
        <v>906</v>
      </c>
      <c r="C17" s="699">
        <v>538</v>
      </c>
      <c r="D17" s="700">
        <v>26.900000000000002</v>
      </c>
      <c r="E17" s="699">
        <v>538</v>
      </c>
      <c r="F17" s="701">
        <v>26.900000000000002</v>
      </c>
      <c r="G17" s="48">
        <v>0</v>
      </c>
      <c r="H17" s="702">
        <v>0</v>
      </c>
      <c r="I17" s="48">
        <f t="shared" si="0"/>
        <v>0</v>
      </c>
      <c r="J17" s="700">
        <v>0</v>
      </c>
      <c r="K17" s="48">
        <v>0</v>
      </c>
    </row>
    <row r="18" spans="1:16" ht="21" customHeight="1">
      <c r="A18" s="48">
        <v>7</v>
      </c>
      <c r="B18" s="47" t="s">
        <v>907</v>
      </c>
      <c r="C18" s="699">
        <v>953</v>
      </c>
      <c r="D18" s="700">
        <v>47.65</v>
      </c>
      <c r="E18" s="699">
        <v>953</v>
      </c>
      <c r="F18" s="701">
        <v>47.65</v>
      </c>
      <c r="G18" s="48">
        <v>0</v>
      </c>
      <c r="H18" s="702">
        <v>0</v>
      </c>
      <c r="I18" s="48">
        <f t="shared" si="0"/>
        <v>0</v>
      </c>
      <c r="J18" s="700">
        <v>0</v>
      </c>
      <c r="K18" s="48">
        <v>0</v>
      </c>
    </row>
    <row r="19" spans="1:16" ht="21" customHeight="1">
      <c r="A19" s="48">
        <v>8</v>
      </c>
      <c r="B19" s="47" t="s">
        <v>908</v>
      </c>
      <c r="C19" s="699">
        <v>956</v>
      </c>
      <c r="D19" s="700">
        <v>47.8</v>
      </c>
      <c r="E19" s="699">
        <v>956</v>
      </c>
      <c r="F19" s="701">
        <v>47.8</v>
      </c>
      <c r="G19" s="48">
        <v>0</v>
      </c>
      <c r="H19" s="702">
        <v>0</v>
      </c>
      <c r="I19" s="48">
        <f t="shared" si="0"/>
        <v>0</v>
      </c>
      <c r="J19" s="700">
        <v>0</v>
      </c>
      <c r="K19" s="48">
        <v>0</v>
      </c>
    </row>
    <row r="20" spans="1:16" ht="21" customHeight="1">
      <c r="A20" s="48">
        <v>9</v>
      </c>
      <c r="B20" s="47" t="s">
        <v>909</v>
      </c>
      <c r="C20" s="699">
        <v>945</v>
      </c>
      <c r="D20" s="700">
        <v>47.25</v>
      </c>
      <c r="E20" s="699">
        <v>945</v>
      </c>
      <c r="F20" s="701">
        <v>47.25</v>
      </c>
      <c r="G20" s="48">
        <v>0</v>
      </c>
      <c r="H20" s="702">
        <v>0</v>
      </c>
      <c r="I20" s="48">
        <f t="shared" si="0"/>
        <v>0</v>
      </c>
      <c r="J20" s="700">
        <v>0</v>
      </c>
      <c r="K20" s="48">
        <v>0</v>
      </c>
    </row>
    <row r="21" spans="1:16" ht="21" customHeight="1">
      <c r="A21" s="48">
        <v>10</v>
      </c>
      <c r="B21" s="47" t="s">
        <v>910</v>
      </c>
      <c r="C21" s="699">
        <v>1420</v>
      </c>
      <c r="D21" s="700">
        <v>71</v>
      </c>
      <c r="E21" s="699">
        <v>1420</v>
      </c>
      <c r="F21" s="701">
        <v>71</v>
      </c>
      <c r="G21" s="48">
        <v>0</v>
      </c>
      <c r="H21" s="702">
        <v>0</v>
      </c>
      <c r="I21" s="48">
        <f t="shared" si="0"/>
        <v>0</v>
      </c>
      <c r="J21" s="700">
        <v>0</v>
      </c>
      <c r="K21" s="48">
        <v>0</v>
      </c>
    </row>
    <row r="22" spans="1:16" ht="21" customHeight="1">
      <c r="A22" s="48">
        <v>11</v>
      </c>
      <c r="B22" s="47" t="s">
        <v>911</v>
      </c>
      <c r="C22" s="699">
        <v>1232</v>
      </c>
      <c r="D22" s="700">
        <v>61.599999999999994</v>
      </c>
      <c r="E22" s="699">
        <v>1232</v>
      </c>
      <c r="F22" s="701">
        <v>61.599999999999994</v>
      </c>
      <c r="G22" s="48">
        <v>0</v>
      </c>
      <c r="H22" s="702">
        <v>0</v>
      </c>
      <c r="I22" s="48">
        <f t="shared" si="0"/>
        <v>0</v>
      </c>
      <c r="J22" s="700">
        <v>0</v>
      </c>
      <c r="K22" s="48">
        <v>0</v>
      </c>
    </row>
    <row r="23" spans="1:16" ht="21" customHeight="1">
      <c r="A23" s="48">
        <v>12</v>
      </c>
      <c r="B23" s="47" t="s">
        <v>912</v>
      </c>
      <c r="C23" s="699">
        <v>323</v>
      </c>
      <c r="D23" s="700">
        <v>16.149999999999999</v>
      </c>
      <c r="E23" s="699">
        <v>323</v>
      </c>
      <c r="F23" s="701">
        <v>16.149999999999999</v>
      </c>
      <c r="G23" s="48">
        <v>0</v>
      </c>
      <c r="H23" s="702">
        <v>0</v>
      </c>
      <c r="I23" s="48">
        <f t="shared" si="0"/>
        <v>0</v>
      </c>
      <c r="J23" s="700">
        <v>0</v>
      </c>
      <c r="K23" s="48">
        <v>0</v>
      </c>
    </row>
    <row r="24" spans="1:16" ht="21" customHeight="1">
      <c r="A24" s="48">
        <v>13</v>
      </c>
      <c r="B24" s="47" t="s">
        <v>913</v>
      </c>
      <c r="C24" s="699">
        <v>1276</v>
      </c>
      <c r="D24" s="700">
        <v>63.8</v>
      </c>
      <c r="E24" s="699">
        <v>1276</v>
      </c>
      <c r="F24" s="701">
        <v>63.8</v>
      </c>
      <c r="G24" s="48">
        <v>0</v>
      </c>
      <c r="H24" s="702">
        <v>0</v>
      </c>
      <c r="I24" s="48">
        <f t="shared" si="0"/>
        <v>0</v>
      </c>
      <c r="J24" s="700">
        <v>0</v>
      </c>
      <c r="K24" s="48">
        <v>0</v>
      </c>
    </row>
    <row r="25" spans="1:16" ht="21" customHeight="1">
      <c r="A25" s="48">
        <v>14</v>
      </c>
      <c r="B25" s="47" t="s">
        <v>914</v>
      </c>
      <c r="C25" s="699">
        <v>579</v>
      </c>
      <c r="D25" s="700">
        <v>28.95</v>
      </c>
      <c r="E25" s="699">
        <v>579</v>
      </c>
      <c r="F25" s="701">
        <v>28.95</v>
      </c>
      <c r="G25" s="48">
        <v>0</v>
      </c>
      <c r="H25" s="702">
        <v>0</v>
      </c>
      <c r="I25" s="48">
        <f t="shared" si="0"/>
        <v>0</v>
      </c>
      <c r="J25" s="700">
        <v>0</v>
      </c>
      <c r="K25" s="48">
        <v>0</v>
      </c>
    </row>
    <row r="26" spans="1:16" s="12" customFormat="1" ht="21" customHeight="1">
      <c r="A26" s="887" t="s">
        <v>17</v>
      </c>
      <c r="B26" s="888"/>
      <c r="C26" s="703">
        <v>12358</v>
      </c>
      <c r="D26" s="704">
        <v>617.9</v>
      </c>
      <c r="E26" s="705">
        <v>12358</v>
      </c>
      <c r="F26" s="706">
        <v>617.9</v>
      </c>
      <c r="G26" s="705">
        <v>0</v>
      </c>
      <c r="H26" s="704">
        <v>0</v>
      </c>
      <c r="I26" s="703">
        <v>0</v>
      </c>
      <c r="J26" s="703">
        <v>0</v>
      </c>
      <c r="K26" s="703">
        <f t="shared" ref="K26" si="1">SUM(K12:K25)</f>
        <v>0</v>
      </c>
    </row>
    <row r="27" spans="1:16" s="12" customFormat="1"/>
    <row r="28" spans="1:16" s="12" customFormat="1">
      <c r="A28" s="10" t="s">
        <v>40</v>
      </c>
    </row>
    <row r="29" spans="1:16" ht="15.75" customHeight="1">
      <c r="C29" s="885"/>
      <c r="D29" s="885"/>
      <c r="E29" s="885"/>
      <c r="F29" s="885"/>
    </row>
    <row r="30" spans="1:16" s="15" customFormat="1" ht="13.9" customHeight="1">
      <c r="B30" s="79"/>
      <c r="C30" s="79"/>
      <c r="D30" s="79"/>
      <c r="E30" s="79"/>
      <c r="F30" s="79"/>
      <c r="G30" s="79"/>
      <c r="H30" s="79"/>
      <c r="I30" s="753" t="s">
        <v>1056</v>
      </c>
      <c r="J30" s="753"/>
      <c r="K30" s="79"/>
      <c r="L30" s="79"/>
      <c r="M30" s="79"/>
      <c r="N30" s="79"/>
      <c r="O30" s="79"/>
      <c r="P30" s="79"/>
    </row>
    <row r="31" spans="1:16" s="15" customFormat="1" ht="13.15" customHeight="1">
      <c r="A31" s="894" t="s">
        <v>13</v>
      </c>
      <c r="B31" s="894"/>
      <c r="C31" s="894"/>
      <c r="D31" s="894"/>
      <c r="E31" s="894"/>
      <c r="F31" s="894"/>
      <c r="G31" s="894"/>
      <c r="H31" s="894"/>
      <c r="I31" s="894"/>
      <c r="J31" s="894"/>
      <c r="K31" s="79"/>
      <c r="L31" s="79"/>
      <c r="M31" s="79"/>
      <c r="N31" s="79"/>
      <c r="O31" s="79"/>
      <c r="P31" s="79"/>
    </row>
    <row r="32" spans="1:16" s="15" customFormat="1" ht="13.15" customHeight="1">
      <c r="A32" s="894" t="s">
        <v>1030</v>
      </c>
      <c r="B32" s="894"/>
      <c r="C32" s="894"/>
      <c r="D32" s="894"/>
      <c r="E32" s="894"/>
      <c r="F32" s="894"/>
      <c r="G32" s="894"/>
      <c r="H32" s="894"/>
      <c r="I32" s="894"/>
      <c r="J32" s="894"/>
      <c r="K32" s="79"/>
      <c r="L32" s="79"/>
      <c r="M32" s="79"/>
      <c r="N32" s="79"/>
      <c r="O32" s="79"/>
      <c r="P32" s="79"/>
    </row>
    <row r="33" spans="1:10" s="15" customFormat="1">
      <c r="A33" s="14" t="s">
        <v>1054</v>
      </c>
      <c r="B33" s="14"/>
      <c r="C33" s="14"/>
      <c r="D33" s="14"/>
      <c r="E33" s="14"/>
      <c r="F33" s="14"/>
      <c r="H33" s="763" t="s">
        <v>20</v>
      </c>
      <c r="I33" s="763"/>
    </row>
    <row r="34" spans="1:10" s="15" customFormat="1">
      <c r="A34" s="14"/>
    </row>
    <row r="35" spans="1:10">
      <c r="A35" s="884"/>
      <c r="B35" s="884"/>
      <c r="C35" s="884"/>
      <c r="D35" s="884"/>
      <c r="E35" s="884"/>
      <c r="F35" s="884"/>
      <c r="G35" s="884"/>
      <c r="H35" s="884"/>
      <c r="I35" s="884"/>
      <c r="J35" s="884"/>
    </row>
  </sheetData>
  <mergeCells count="22">
    <mergeCell ref="J1:K1"/>
    <mergeCell ref="I9:J9"/>
    <mergeCell ref="D1:E1"/>
    <mergeCell ref="A2:J2"/>
    <mergeCell ref="A3:J3"/>
    <mergeCell ref="C9:D9"/>
    <mergeCell ref="A5:L5"/>
    <mergeCell ref="K9:K10"/>
    <mergeCell ref="A7:B7"/>
    <mergeCell ref="A35:J35"/>
    <mergeCell ref="A31:J31"/>
    <mergeCell ref="I7:K7"/>
    <mergeCell ref="H33:I33"/>
    <mergeCell ref="C8:J8"/>
    <mergeCell ref="A9:A10"/>
    <mergeCell ref="I30:J30"/>
    <mergeCell ref="B9:B10"/>
    <mergeCell ref="E9:F9"/>
    <mergeCell ref="G9:H9"/>
    <mergeCell ref="A32:J32"/>
    <mergeCell ref="C29:F29"/>
    <mergeCell ref="A26:B26"/>
  </mergeCells>
  <phoneticPr fontId="0" type="noConversion"/>
  <printOptions horizontalCentered="1"/>
  <pageMargins left="0.70866141732283472" right="0.70866141732283472" top="0.23622047244094491" bottom="0" header="0.31496062992125984" footer="0.31496062992125984"/>
  <pageSetup paperSize="9" scale="84" orientation="landscape" r:id="rId1"/>
</worksheet>
</file>

<file path=xl/worksheets/sheet39.xml><?xml version="1.0" encoding="utf-8"?>
<worksheet xmlns="http://schemas.openxmlformats.org/spreadsheetml/2006/main" xmlns:r="http://schemas.openxmlformats.org/officeDocument/2006/relationships">
  <sheetPr>
    <pageSetUpPr fitToPage="1"/>
  </sheetPr>
  <dimension ref="A1:S35"/>
  <sheetViews>
    <sheetView topLeftCell="A19" zoomScaleSheetLayoutView="90" workbookViewId="0">
      <selection activeCell="A35" sqref="A35:J35"/>
    </sheetView>
  </sheetViews>
  <sheetFormatPr defaultRowHeight="12.75"/>
  <cols>
    <col min="1" max="1" width="9.7109375" customWidth="1"/>
    <col min="2" max="2" width="23.7109375" customWidth="1"/>
    <col min="3" max="3" width="16.28515625" customWidth="1"/>
    <col min="4" max="4" width="15.85546875" customWidth="1"/>
    <col min="5" max="5" width="9.2851562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c r="D1" s="763"/>
      <c r="E1" s="763"/>
      <c r="H1" s="39"/>
      <c r="J1" s="883" t="s">
        <v>477</v>
      </c>
      <c r="K1" s="883"/>
    </row>
    <row r="2" spans="1:19" ht="15">
      <c r="A2" s="890" t="s">
        <v>0</v>
      </c>
      <c r="B2" s="890"/>
      <c r="C2" s="890"/>
      <c r="D2" s="890"/>
      <c r="E2" s="890"/>
      <c r="F2" s="890"/>
      <c r="G2" s="890"/>
      <c r="H2" s="890"/>
      <c r="I2" s="890"/>
      <c r="J2" s="890"/>
    </row>
    <row r="3" spans="1:19" ht="18">
      <c r="A3" s="907" t="s">
        <v>747</v>
      </c>
      <c r="B3" s="907"/>
      <c r="C3" s="907"/>
      <c r="D3" s="907"/>
      <c r="E3" s="907"/>
      <c r="F3" s="907"/>
      <c r="G3" s="907"/>
      <c r="H3" s="907"/>
      <c r="I3" s="907"/>
      <c r="J3" s="907"/>
    </row>
    <row r="4" spans="1:19" ht="10.5" customHeight="1"/>
    <row r="5" spans="1:19" s="15" customFormat="1" ht="15.75" customHeight="1">
      <c r="A5" s="993" t="s">
        <v>487</v>
      </c>
      <c r="B5" s="993"/>
      <c r="C5" s="993"/>
      <c r="D5" s="993"/>
      <c r="E5" s="993"/>
      <c r="F5" s="993"/>
      <c r="G5" s="993"/>
      <c r="H5" s="993"/>
      <c r="I5" s="993"/>
      <c r="J5" s="993"/>
      <c r="K5" s="993"/>
      <c r="L5" s="993"/>
    </row>
    <row r="6" spans="1:19" s="15" customFormat="1" ht="15.75" customHeight="1">
      <c r="A6" s="42"/>
      <c r="B6" s="42"/>
      <c r="C6" s="42"/>
      <c r="D6" s="42"/>
      <c r="E6" s="42"/>
      <c r="F6" s="42"/>
      <c r="G6" s="42"/>
      <c r="H6" s="42"/>
      <c r="I6" s="42"/>
      <c r="J6" s="42"/>
    </row>
    <row r="7" spans="1:19" s="15" customFormat="1">
      <c r="A7" s="786" t="s">
        <v>900</v>
      </c>
      <c r="B7" s="786"/>
      <c r="I7" s="940" t="s">
        <v>1040</v>
      </c>
      <c r="J7" s="940"/>
      <c r="K7" s="940"/>
    </row>
    <row r="8" spans="1:19" s="13" customFormat="1" ht="15.75" hidden="1">
      <c r="C8" s="890" t="s">
        <v>14</v>
      </c>
      <c r="D8" s="890"/>
      <c r="E8" s="890"/>
      <c r="F8" s="890"/>
      <c r="G8" s="890"/>
      <c r="H8" s="890"/>
      <c r="I8" s="890"/>
      <c r="J8" s="890"/>
    </row>
    <row r="9" spans="1:19" ht="31.5" customHeight="1">
      <c r="A9" s="881" t="s">
        <v>22</v>
      </c>
      <c r="B9" s="881" t="s">
        <v>36</v>
      </c>
      <c r="C9" s="765" t="s">
        <v>861</v>
      </c>
      <c r="D9" s="766"/>
      <c r="E9" s="765" t="s">
        <v>476</v>
      </c>
      <c r="F9" s="766"/>
      <c r="G9" s="765" t="s">
        <v>38</v>
      </c>
      <c r="H9" s="766"/>
      <c r="I9" s="780" t="s">
        <v>106</v>
      </c>
      <c r="J9" s="780"/>
      <c r="K9" s="881" t="s">
        <v>514</v>
      </c>
      <c r="R9" s="9"/>
      <c r="S9" s="12"/>
    </row>
    <row r="10" spans="1:19" s="14" customFormat="1" ht="46.5" customHeight="1">
      <c r="A10" s="882"/>
      <c r="B10" s="882"/>
      <c r="C10" s="5" t="s">
        <v>39</v>
      </c>
      <c r="D10" s="5" t="s">
        <v>105</v>
      </c>
      <c r="E10" s="5" t="s">
        <v>39</v>
      </c>
      <c r="F10" s="5" t="s">
        <v>105</v>
      </c>
      <c r="G10" s="5" t="s">
        <v>39</v>
      </c>
      <c r="H10" s="5" t="s">
        <v>105</v>
      </c>
      <c r="I10" s="5" t="s">
        <v>135</v>
      </c>
      <c r="J10" s="5" t="s">
        <v>136</v>
      </c>
      <c r="K10" s="882"/>
    </row>
    <row r="11" spans="1:19">
      <c r="A11" s="273">
        <v>1</v>
      </c>
      <c r="B11" s="273">
        <v>2</v>
      </c>
      <c r="C11" s="273">
        <v>3</v>
      </c>
      <c r="D11" s="273">
        <v>4</v>
      </c>
      <c r="E11" s="273">
        <v>5</v>
      </c>
      <c r="F11" s="273">
        <v>6</v>
      </c>
      <c r="G11" s="273">
        <v>7</v>
      </c>
      <c r="H11" s="273">
        <v>8</v>
      </c>
      <c r="I11" s="273">
        <v>9</v>
      </c>
      <c r="J11" s="273">
        <v>10</v>
      </c>
      <c r="K11" s="273">
        <v>11</v>
      </c>
    </row>
    <row r="12" spans="1:19" ht="17.45" customHeight="1">
      <c r="A12" s="434">
        <v>1</v>
      </c>
      <c r="B12" s="18" t="s">
        <v>901</v>
      </c>
      <c r="C12" s="464">
        <v>171</v>
      </c>
      <c r="D12" s="465">
        <v>8.5500000000000007</v>
      </c>
      <c r="E12" s="464">
        <v>171</v>
      </c>
      <c r="F12" s="465">
        <v>8.5500000000000007</v>
      </c>
      <c r="G12" s="8">
        <v>0</v>
      </c>
      <c r="H12" s="477">
        <v>0</v>
      </c>
      <c r="I12" s="464">
        <v>0</v>
      </c>
      <c r="J12" s="465">
        <v>0</v>
      </c>
      <c r="K12" s="8">
        <v>0</v>
      </c>
    </row>
    <row r="13" spans="1:19" ht="17.45" customHeight="1">
      <c r="A13" s="434">
        <v>2</v>
      </c>
      <c r="B13" s="18" t="s">
        <v>902</v>
      </c>
      <c r="C13" s="464">
        <v>139</v>
      </c>
      <c r="D13" s="465">
        <v>6.95</v>
      </c>
      <c r="E13" s="464">
        <v>139</v>
      </c>
      <c r="F13" s="465">
        <v>6.95</v>
      </c>
      <c r="G13" s="8">
        <v>0</v>
      </c>
      <c r="H13" s="477">
        <v>0</v>
      </c>
      <c r="I13" s="464">
        <v>0</v>
      </c>
      <c r="J13" s="465">
        <v>0</v>
      </c>
      <c r="K13" s="8">
        <v>0</v>
      </c>
    </row>
    <row r="14" spans="1:19" ht="17.45" customHeight="1">
      <c r="A14" s="434">
        <v>3</v>
      </c>
      <c r="B14" s="18" t="s">
        <v>903</v>
      </c>
      <c r="C14" s="464">
        <v>82</v>
      </c>
      <c r="D14" s="465">
        <v>4.0999999999999996</v>
      </c>
      <c r="E14" s="464">
        <v>82</v>
      </c>
      <c r="F14" s="465">
        <v>4.0999999999999996</v>
      </c>
      <c r="G14" s="8">
        <v>0</v>
      </c>
      <c r="H14" s="477">
        <v>0</v>
      </c>
      <c r="I14" s="464">
        <v>0</v>
      </c>
      <c r="J14" s="465">
        <v>0</v>
      </c>
      <c r="K14" s="8">
        <v>0</v>
      </c>
    </row>
    <row r="15" spans="1:19" ht="17.45" customHeight="1">
      <c r="A15" s="434">
        <v>4</v>
      </c>
      <c r="B15" s="18" t="s">
        <v>904</v>
      </c>
      <c r="C15" s="464">
        <v>104</v>
      </c>
      <c r="D15" s="465">
        <v>5.2</v>
      </c>
      <c r="E15" s="464">
        <v>104</v>
      </c>
      <c r="F15" s="465">
        <v>5.2</v>
      </c>
      <c r="G15" s="8">
        <v>0</v>
      </c>
      <c r="H15" s="477">
        <v>0</v>
      </c>
      <c r="I15" s="464">
        <v>0</v>
      </c>
      <c r="J15" s="465">
        <v>0</v>
      </c>
      <c r="K15" s="8">
        <v>0</v>
      </c>
    </row>
    <row r="16" spans="1:19" ht="17.45" customHeight="1">
      <c r="A16" s="434">
        <v>5</v>
      </c>
      <c r="B16" s="18" t="s">
        <v>905</v>
      </c>
      <c r="C16" s="464">
        <v>98</v>
      </c>
      <c r="D16" s="465">
        <v>4.9000000000000004</v>
      </c>
      <c r="E16" s="464">
        <v>98</v>
      </c>
      <c r="F16" s="465">
        <v>4.9000000000000004</v>
      </c>
      <c r="G16" s="8">
        <v>0</v>
      </c>
      <c r="H16" s="477">
        <v>0</v>
      </c>
      <c r="I16" s="464">
        <v>0</v>
      </c>
      <c r="J16" s="465">
        <v>0</v>
      </c>
      <c r="K16" s="8">
        <v>0</v>
      </c>
    </row>
    <row r="17" spans="1:16" ht="17.45" customHeight="1">
      <c r="A17" s="434">
        <v>6</v>
      </c>
      <c r="B17" s="18" t="s">
        <v>906</v>
      </c>
      <c r="C17" s="464">
        <v>58</v>
      </c>
      <c r="D17" s="465">
        <v>2.9</v>
      </c>
      <c r="E17" s="464">
        <v>58</v>
      </c>
      <c r="F17" s="465">
        <v>2.9</v>
      </c>
      <c r="G17" s="8">
        <v>0</v>
      </c>
      <c r="H17" s="477">
        <v>0</v>
      </c>
      <c r="I17" s="464">
        <v>0</v>
      </c>
      <c r="J17" s="465">
        <v>0</v>
      </c>
      <c r="K17" s="8">
        <v>0</v>
      </c>
    </row>
    <row r="18" spans="1:16" ht="17.45" customHeight="1">
      <c r="A18" s="434">
        <v>7</v>
      </c>
      <c r="B18" s="18" t="s">
        <v>907</v>
      </c>
      <c r="C18" s="464">
        <v>117</v>
      </c>
      <c r="D18" s="465">
        <v>5.85</v>
      </c>
      <c r="E18" s="464">
        <v>117</v>
      </c>
      <c r="F18" s="465">
        <v>5.85</v>
      </c>
      <c r="G18" s="8">
        <v>0</v>
      </c>
      <c r="H18" s="477">
        <v>0</v>
      </c>
      <c r="I18" s="464">
        <v>0</v>
      </c>
      <c r="J18" s="465">
        <v>0</v>
      </c>
      <c r="K18" s="8">
        <v>0</v>
      </c>
    </row>
    <row r="19" spans="1:16" ht="17.45" customHeight="1">
      <c r="A19" s="434">
        <v>8</v>
      </c>
      <c r="B19" s="18" t="s">
        <v>908</v>
      </c>
      <c r="C19" s="464">
        <v>80</v>
      </c>
      <c r="D19" s="465">
        <v>4</v>
      </c>
      <c r="E19" s="464">
        <v>80</v>
      </c>
      <c r="F19" s="465">
        <v>4</v>
      </c>
      <c r="G19" s="8">
        <v>0</v>
      </c>
      <c r="H19" s="477">
        <v>0</v>
      </c>
      <c r="I19" s="464">
        <v>0</v>
      </c>
      <c r="J19" s="465">
        <v>0</v>
      </c>
      <c r="K19" s="8">
        <v>0</v>
      </c>
    </row>
    <row r="20" spans="1:16" ht="17.45" customHeight="1">
      <c r="A20" s="434">
        <v>9</v>
      </c>
      <c r="B20" s="18" t="s">
        <v>909</v>
      </c>
      <c r="C20" s="464">
        <v>104</v>
      </c>
      <c r="D20" s="465">
        <v>5.2</v>
      </c>
      <c r="E20" s="464">
        <v>104</v>
      </c>
      <c r="F20" s="465">
        <v>5.2</v>
      </c>
      <c r="G20" s="8">
        <v>0</v>
      </c>
      <c r="H20" s="477">
        <v>0</v>
      </c>
      <c r="I20" s="464">
        <v>0</v>
      </c>
      <c r="J20" s="465">
        <v>0</v>
      </c>
      <c r="K20" s="8">
        <v>0</v>
      </c>
    </row>
    <row r="21" spans="1:16" ht="17.45" customHeight="1">
      <c r="A21" s="434">
        <v>10</v>
      </c>
      <c r="B21" s="18" t="s">
        <v>910</v>
      </c>
      <c r="C21" s="464">
        <v>175</v>
      </c>
      <c r="D21" s="465">
        <v>8.75</v>
      </c>
      <c r="E21" s="464">
        <v>175</v>
      </c>
      <c r="F21" s="465">
        <v>8.75</v>
      </c>
      <c r="G21" s="8">
        <v>0</v>
      </c>
      <c r="H21" s="477">
        <v>0</v>
      </c>
      <c r="I21" s="464">
        <v>0</v>
      </c>
      <c r="J21" s="465">
        <v>0</v>
      </c>
      <c r="K21" s="8">
        <v>0</v>
      </c>
    </row>
    <row r="22" spans="1:16" ht="17.45" customHeight="1">
      <c r="A22" s="434">
        <v>11</v>
      </c>
      <c r="B22" s="18" t="s">
        <v>911</v>
      </c>
      <c r="C22" s="464">
        <v>106</v>
      </c>
      <c r="D22" s="465">
        <v>5.3</v>
      </c>
      <c r="E22" s="464">
        <v>106</v>
      </c>
      <c r="F22" s="465">
        <v>5.3</v>
      </c>
      <c r="G22" s="8">
        <v>0</v>
      </c>
      <c r="H22" s="477">
        <v>0</v>
      </c>
      <c r="I22" s="464">
        <v>0</v>
      </c>
      <c r="J22" s="465">
        <v>0</v>
      </c>
      <c r="K22" s="8">
        <v>0</v>
      </c>
    </row>
    <row r="23" spans="1:16" ht="17.45" customHeight="1">
      <c r="A23" s="434">
        <v>12</v>
      </c>
      <c r="B23" s="18" t="s">
        <v>912</v>
      </c>
      <c r="C23" s="464">
        <v>56</v>
      </c>
      <c r="D23" s="465">
        <v>2.8</v>
      </c>
      <c r="E23" s="464">
        <v>56</v>
      </c>
      <c r="F23" s="465">
        <v>2.8</v>
      </c>
      <c r="G23" s="8">
        <v>0</v>
      </c>
      <c r="H23" s="477">
        <v>0</v>
      </c>
      <c r="I23" s="464">
        <v>0</v>
      </c>
      <c r="J23" s="465">
        <v>0</v>
      </c>
      <c r="K23" s="8">
        <v>0</v>
      </c>
    </row>
    <row r="24" spans="1:16" ht="17.45" customHeight="1">
      <c r="A24" s="434">
        <v>13</v>
      </c>
      <c r="B24" s="18" t="s">
        <v>913</v>
      </c>
      <c r="C24" s="464">
        <v>89</v>
      </c>
      <c r="D24" s="465">
        <v>4.45</v>
      </c>
      <c r="E24" s="464">
        <v>89</v>
      </c>
      <c r="F24" s="465">
        <v>4.45</v>
      </c>
      <c r="G24" s="8">
        <v>0</v>
      </c>
      <c r="H24" s="477">
        <v>0</v>
      </c>
      <c r="I24" s="464">
        <v>0</v>
      </c>
      <c r="J24" s="465">
        <v>0</v>
      </c>
      <c r="K24" s="8">
        <v>0</v>
      </c>
    </row>
    <row r="25" spans="1:16" ht="17.45" customHeight="1">
      <c r="A25" s="434">
        <v>14</v>
      </c>
      <c r="B25" s="18" t="s">
        <v>914</v>
      </c>
      <c r="C25" s="464">
        <v>94</v>
      </c>
      <c r="D25" s="465">
        <v>4.7</v>
      </c>
      <c r="E25" s="464">
        <v>94</v>
      </c>
      <c r="F25" s="465">
        <v>4.7</v>
      </c>
      <c r="G25" s="8">
        <v>0</v>
      </c>
      <c r="H25" s="477">
        <v>0</v>
      </c>
      <c r="I25" s="464">
        <v>0</v>
      </c>
      <c r="J25" s="465">
        <v>0</v>
      </c>
      <c r="K25" s="8">
        <v>0</v>
      </c>
    </row>
    <row r="26" spans="1:16" s="12" customFormat="1" ht="24" customHeight="1">
      <c r="A26" s="761" t="s">
        <v>17</v>
      </c>
      <c r="B26" s="762"/>
      <c r="C26" s="437">
        <v>1473</v>
      </c>
      <c r="D26" s="437">
        <v>73.650000000000006</v>
      </c>
      <c r="E26" s="437">
        <v>1473</v>
      </c>
      <c r="F26" s="468">
        <v>73.650000000000006</v>
      </c>
      <c r="G26" s="437">
        <v>0</v>
      </c>
      <c r="H26" s="468">
        <v>0</v>
      </c>
      <c r="I26" s="437">
        <v>0</v>
      </c>
      <c r="J26" s="437">
        <v>0</v>
      </c>
      <c r="K26" s="437">
        <v>0</v>
      </c>
    </row>
    <row r="27" spans="1:16" s="12" customFormat="1"/>
    <row r="28" spans="1:16" s="12" customFormat="1">
      <c r="A28" s="10" t="s">
        <v>40</v>
      </c>
    </row>
    <row r="29" spans="1:16" ht="15.75" customHeight="1">
      <c r="C29" s="885"/>
      <c r="D29" s="885"/>
      <c r="E29" s="885"/>
      <c r="F29" s="885"/>
    </row>
    <row r="30" spans="1:16" s="15" customFormat="1" ht="13.9" customHeight="1">
      <c r="B30" s="79"/>
      <c r="C30" s="79"/>
      <c r="D30" s="79"/>
      <c r="E30" s="79"/>
      <c r="F30" s="79"/>
      <c r="G30" s="79"/>
      <c r="H30" s="79"/>
      <c r="I30" s="753" t="s">
        <v>1056</v>
      </c>
      <c r="J30" s="753"/>
      <c r="K30" s="79"/>
      <c r="L30" s="79"/>
      <c r="M30" s="79"/>
      <c r="N30" s="79"/>
      <c r="O30" s="79"/>
      <c r="P30" s="79"/>
    </row>
    <row r="31" spans="1:16" s="15" customFormat="1" ht="13.15" customHeight="1">
      <c r="A31" s="894" t="s">
        <v>13</v>
      </c>
      <c r="B31" s="894"/>
      <c r="C31" s="894"/>
      <c r="D31" s="894"/>
      <c r="E31" s="894"/>
      <c r="F31" s="894"/>
      <c r="G31" s="894"/>
      <c r="H31" s="894"/>
      <c r="I31" s="894"/>
      <c r="J31" s="894"/>
      <c r="K31" s="79"/>
      <c r="L31" s="79"/>
      <c r="M31" s="79"/>
      <c r="N31" s="79"/>
      <c r="O31" s="79"/>
      <c r="P31" s="79"/>
    </row>
    <row r="32" spans="1:16" s="15" customFormat="1" ht="13.15" customHeight="1">
      <c r="A32" s="894" t="s">
        <v>1030</v>
      </c>
      <c r="B32" s="894"/>
      <c r="C32" s="894"/>
      <c r="D32" s="894"/>
      <c r="E32" s="894"/>
      <c r="F32" s="894"/>
      <c r="G32" s="894"/>
      <c r="H32" s="894"/>
      <c r="I32" s="894"/>
      <c r="J32" s="894"/>
      <c r="K32" s="79"/>
      <c r="L32" s="79"/>
      <c r="M32" s="79"/>
      <c r="N32" s="79"/>
      <c r="O32" s="79"/>
      <c r="P32" s="79"/>
    </row>
    <row r="33" spans="1:10" s="15" customFormat="1">
      <c r="A33" s="14" t="s">
        <v>1070</v>
      </c>
      <c r="B33" s="14"/>
      <c r="C33" s="14"/>
      <c r="D33" s="14"/>
      <c r="E33" s="14"/>
      <c r="F33" s="14"/>
      <c r="H33" s="763" t="s">
        <v>20</v>
      </c>
      <c r="I33" s="763"/>
    </row>
    <row r="34" spans="1:10" s="15" customFormat="1">
      <c r="A34" s="14"/>
    </row>
    <row r="35" spans="1:10">
      <c r="A35" s="884"/>
      <c r="B35" s="884"/>
      <c r="C35" s="884"/>
      <c r="D35" s="884"/>
      <c r="E35" s="884"/>
      <c r="F35" s="884"/>
      <c r="G35" s="884"/>
      <c r="H35" s="884"/>
      <c r="I35" s="884"/>
      <c r="J35" s="884"/>
    </row>
  </sheetData>
  <mergeCells count="22">
    <mergeCell ref="A35:J35"/>
    <mergeCell ref="K9:K10"/>
    <mergeCell ref="C29:F29"/>
    <mergeCell ref="I30:J30"/>
    <mergeCell ref="A31:J31"/>
    <mergeCell ref="A32:J32"/>
    <mergeCell ref="H33:I33"/>
    <mergeCell ref="A26:B26"/>
    <mergeCell ref="C8:J8"/>
    <mergeCell ref="A9:A10"/>
    <mergeCell ref="B9:B10"/>
    <mergeCell ref="C9:D9"/>
    <mergeCell ref="E9:F9"/>
    <mergeCell ref="G9:H9"/>
    <mergeCell ref="I9:J9"/>
    <mergeCell ref="A7:B7"/>
    <mergeCell ref="I7:K7"/>
    <mergeCell ref="D1:E1"/>
    <mergeCell ref="J1:K1"/>
    <mergeCell ref="A2:J2"/>
    <mergeCell ref="A3:J3"/>
    <mergeCell ref="A5:L5"/>
  </mergeCells>
  <printOptions horizontalCentered="1"/>
  <pageMargins left="0.70866141732283472" right="0.70866141732283472" top="0.23622047244094491" bottom="0" header="0.31496062992125984" footer="0.31496062992125984"/>
  <pageSetup paperSize="9" scale="84"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T57"/>
  <sheetViews>
    <sheetView topLeftCell="A36" zoomScale="80" zoomScaleNormal="80" zoomScaleSheetLayoutView="86" workbookViewId="0">
      <selection activeCell="A52" sqref="A52:XFD52"/>
    </sheetView>
  </sheetViews>
  <sheetFormatPr defaultColWidth="9.140625" defaultRowHeight="12.75"/>
  <cols>
    <col min="1" max="1" width="9.28515625" style="14" customWidth="1"/>
    <col min="2" max="3" width="8.5703125" style="14" customWidth="1"/>
    <col min="4" max="4" width="12" style="14" customWidth="1"/>
    <col min="5" max="5" width="8.5703125" style="14" customWidth="1"/>
    <col min="6" max="6" width="9.5703125" style="14" customWidth="1"/>
    <col min="7" max="7" width="8.5703125" style="14" customWidth="1"/>
    <col min="8" max="8" width="11.7109375" style="14" customWidth="1"/>
    <col min="9" max="15" width="8.5703125" style="14" customWidth="1"/>
    <col min="16" max="16" width="8.42578125" style="14" customWidth="1"/>
    <col min="17" max="19" width="8.5703125" style="14" customWidth="1"/>
    <col min="20" max="16384" width="9.140625" style="14"/>
  </cols>
  <sheetData>
    <row r="1" spans="1:19">
      <c r="A1" s="14" t="s">
        <v>11</v>
      </c>
      <c r="H1" s="763"/>
      <c r="I1" s="763"/>
      <c r="R1" s="782" t="s">
        <v>55</v>
      </c>
      <c r="S1" s="782"/>
    </row>
    <row r="2" spans="1:19" s="13" customFormat="1" ht="15.75">
      <c r="A2" s="783" t="s">
        <v>0</v>
      </c>
      <c r="B2" s="783"/>
      <c r="C2" s="783"/>
      <c r="D2" s="783"/>
      <c r="E2" s="783"/>
      <c r="F2" s="783"/>
      <c r="G2" s="783"/>
      <c r="H2" s="783"/>
      <c r="I2" s="783"/>
      <c r="J2" s="783"/>
      <c r="K2" s="783"/>
      <c r="L2" s="783"/>
      <c r="M2" s="783"/>
      <c r="N2" s="783"/>
      <c r="O2" s="783"/>
      <c r="P2" s="783"/>
      <c r="Q2" s="783"/>
      <c r="R2" s="783"/>
      <c r="S2" s="783"/>
    </row>
    <row r="3" spans="1:19" s="13" customFormat="1" ht="20.25" customHeight="1">
      <c r="A3" s="784" t="s">
        <v>747</v>
      </c>
      <c r="B3" s="784"/>
      <c r="C3" s="784"/>
      <c r="D3" s="784"/>
      <c r="E3" s="784"/>
      <c r="F3" s="784"/>
      <c r="G3" s="784"/>
      <c r="H3" s="784"/>
      <c r="I3" s="784"/>
      <c r="J3" s="784"/>
      <c r="K3" s="784"/>
      <c r="L3" s="784"/>
      <c r="M3" s="784"/>
      <c r="N3" s="784"/>
      <c r="O3" s="784"/>
      <c r="P3" s="784"/>
      <c r="Q3" s="784"/>
      <c r="R3" s="784"/>
      <c r="S3" s="784"/>
    </row>
    <row r="5" spans="1:19" s="13" customFormat="1" ht="15.75">
      <c r="A5" s="785" t="s">
        <v>795</v>
      </c>
      <c r="B5" s="785"/>
      <c r="C5" s="785"/>
      <c r="D5" s="785"/>
      <c r="E5" s="785"/>
      <c r="F5" s="785"/>
      <c r="G5" s="785"/>
      <c r="H5" s="785"/>
      <c r="I5" s="785"/>
      <c r="J5" s="785"/>
      <c r="K5" s="785"/>
      <c r="L5" s="785"/>
      <c r="M5" s="785"/>
      <c r="N5" s="785"/>
      <c r="O5" s="785"/>
      <c r="P5" s="785"/>
      <c r="Q5" s="785"/>
      <c r="R5" s="785"/>
      <c r="S5" s="785"/>
    </row>
    <row r="6" spans="1:19">
      <c r="A6" s="786" t="s">
        <v>900</v>
      </c>
      <c r="B6" s="786"/>
    </row>
    <row r="7" spans="1:19">
      <c r="A7" s="786" t="s">
        <v>169</v>
      </c>
      <c r="B7" s="786"/>
      <c r="C7" s="786"/>
      <c r="D7" s="786"/>
      <c r="E7" s="786"/>
      <c r="F7" s="786"/>
      <c r="G7" s="786"/>
      <c r="H7" s="786"/>
      <c r="I7" s="786"/>
      <c r="R7" s="27"/>
      <c r="S7" s="27"/>
    </row>
    <row r="9" spans="1:19" ht="18" customHeight="1">
      <c r="A9" s="5"/>
      <c r="B9" s="780" t="s">
        <v>42</v>
      </c>
      <c r="C9" s="780"/>
      <c r="D9" s="780" t="s">
        <v>43</v>
      </c>
      <c r="E9" s="780"/>
      <c r="F9" s="780" t="s">
        <v>44</v>
      </c>
      <c r="G9" s="780"/>
      <c r="H9" s="787" t="s">
        <v>45</v>
      </c>
      <c r="I9" s="787"/>
      <c r="J9" s="780" t="s">
        <v>46</v>
      </c>
      <c r="K9" s="780"/>
      <c r="L9" s="25" t="s">
        <v>17</v>
      </c>
    </row>
    <row r="10" spans="1:19" s="65" customFormat="1" ht="13.5" customHeight="1">
      <c r="A10" s="66">
        <v>1</v>
      </c>
      <c r="B10" s="764">
        <v>2</v>
      </c>
      <c r="C10" s="764"/>
      <c r="D10" s="764">
        <v>3</v>
      </c>
      <c r="E10" s="764"/>
      <c r="F10" s="764">
        <v>4</v>
      </c>
      <c r="G10" s="764"/>
      <c r="H10" s="764">
        <v>5</v>
      </c>
      <c r="I10" s="764"/>
      <c r="J10" s="764">
        <v>6</v>
      </c>
      <c r="K10" s="764"/>
      <c r="L10" s="66">
        <v>7</v>
      </c>
    </row>
    <row r="11" spans="1:19">
      <c r="A11" s="3" t="s">
        <v>47</v>
      </c>
      <c r="B11" s="755">
        <v>48</v>
      </c>
      <c r="C11" s="755"/>
      <c r="D11" s="755">
        <v>18</v>
      </c>
      <c r="E11" s="755"/>
      <c r="F11" s="755">
        <v>182</v>
      </c>
      <c r="G11" s="755"/>
      <c r="H11" s="755">
        <v>36</v>
      </c>
      <c r="I11" s="755"/>
      <c r="J11" s="755">
        <v>158</v>
      </c>
      <c r="K11" s="755"/>
      <c r="L11" s="351">
        <f>SUM(B11:K11)</f>
        <v>442</v>
      </c>
    </row>
    <row r="12" spans="1:19">
      <c r="A12" s="3" t="s">
        <v>48</v>
      </c>
      <c r="B12" s="755">
        <v>2001</v>
      </c>
      <c r="C12" s="755"/>
      <c r="D12" s="755">
        <v>279</v>
      </c>
      <c r="E12" s="755"/>
      <c r="F12" s="755">
        <v>5809</v>
      </c>
      <c r="G12" s="755"/>
      <c r="H12" s="755">
        <v>1648</v>
      </c>
      <c r="I12" s="755"/>
      <c r="J12" s="755">
        <v>3587</v>
      </c>
      <c r="K12" s="755"/>
      <c r="L12" s="351">
        <f>SUM(B12:K12)</f>
        <v>13324</v>
      </c>
    </row>
    <row r="13" spans="1:19">
      <c r="A13" s="3" t="s">
        <v>17</v>
      </c>
      <c r="B13" s="760">
        <f>SUM(B11:C12)</f>
        <v>2049</v>
      </c>
      <c r="C13" s="760"/>
      <c r="D13" s="760">
        <f>SUM(D11:E12)</f>
        <v>297</v>
      </c>
      <c r="E13" s="760"/>
      <c r="F13" s="760">
        <f>SUM(F11:G12)</f>
        <v>5991</v>
      </c>
      <c r="G13" s="760"/>
      <c r="H13" s="760">
        <f>SUM(H11:I12)</f>
        <v>1684</v>
      </c>
      <c r="I13" s="760"/>
      <c r="J13" s="760">
        <f>SUM(J11:K12)</f>
        <v>3745</v>
      </c>
      <c r="K13" s="760"/>
      <c r="L13" s="352">
        <f>SUM(L11:L12)</f>
        <v>13766</v>
      </c>
    </row>
    <row r="14" spans="1:19">
      <c r="A14" s="11"/>
      <c r="B14" s="11"/>
      <c r="C14" s="11"/>
      <c r="D14" s="11"/>
      <c r="E14" s="11"/>
      <c r="F14" s="11"/>
      <c r="G14" s="11"/>
      <c r="H14" s="11"/>
      <c r="I14" s="11"/>
      <c r="J14" s="11"/>
      <c r="K14" s="11"/>
      <c r="L14" s="11"/>
    </row>
    <row r="15" spans="1:19">
      <c r="A15" s="776" t="s">
        <v>429</v>
      </c>
      <c r="B15" s="776"/>
      <c r="C15" s="776"/>
      <c r="D15" s="776"/>
      <c r="E15" s="776"/>
      <c r="F15" s="776"/>
      <c r="G15" s="776"/>
      <c r="H15" s="11"/>
      <c r="I15" s="11"/>
      <c r="J15" s="11"/>
      <c r="K15" s="11"/>
      <c r="L15" s="11"/>
    </row>
    <row r="16" spans="1:19" ht="12.75" customHeight="1">
      <c r="A16" s="778" t="s">
        <v>177</v>
      </c>
      <c r="B16" s="779"/>
      <c r="C16" s="777" t="s">
        <v>203</v>
      </c>
      <c r="D16" s="777"/>
      <c r="E16" s="3" t="s">
        <v>17</v>
      </c>
      <c r="I16" s="11"/>
      <c r="J16" s="11"/>
      <c r="K16" s="11"/>
      <c r="L16" s="11"/>
    </row>
    <row r="17" spans="1:20">
      <c r="A17" s="761">
        <v>600</v>
      </c>
      <c r="B17" s="762"/>
      <c r="C17" s="761">
        <v>9400</v>
      </c>
      <c r="D17" s="762"/>
      <c r="E17" s="3">
        <v>10000</v>
      </c>
      <c r="I17" s="11"/>
      <c r="J17" s="11"/>
      <c r="K17" s="11"/>
      <c r="L17" s="11"/>
    </row>
    <row r="18" spans="1:20">
      <c r="A18" s="761"/>
      <c r="B18" s="762"/>
      <c r="C18" s="761"/>
      <c r="D18" s="762"/>
      <c r="E18" s="3"/>
      <c r="I18" s="11"/>
      <c r="J18" s="11"/>
      <c r="K18" s="11"/>
      <c r="L18" s="11"/>
    </row>
    <row r="19" spans="1:20">
      <c r="A19" s="254"/>
      <c r="B19" s="254"/>
      <c r="C19" s="254"/>
      <c r="D19" s="254"/>
      <c r="E19" s="254"/>
      <c r="F19" s="254"/>
      <c r="G19" s="254"/>
      <c r="H19" s="11"/>
      <c r="I19" s="11"/>
      <c r="J19" s="11"/>
      <c r="K19" s="11"/>
      <c r="L19" s="11"/>
    </row>
    <row r="21" spans="1:20" ht="19.149999999999999" customHeight="1">
      <c r="A21" s="781" t="s">
        <v>170</v>
      </c>
      <c r="B21" s="781"/>
      <c r="C21" s="781"/>
      <c r="D21" s="781"/>
      <c r="E21" s="781"/>
      <c r="F21" s="781"/>
      <c r="G21" s="781"/>
      <c r="H21" s="781"/>
      <c r="I21" s="781"/>
      <c r="J21" s="781"/>
      <c r="K21" s="781"/>
      <c r="L21" s="781"/>
      <c r="M21" s="781"/>
      <c r="N21" s="781"/>
      <c r="O21" s="781"/>
      <c r="P21" s="781"/>
      <c r="Q21" s="781"/>
      <c r="R21" s="781"/>
      <c r="S21" s="781"/>
    </row>
    <row r="22" spans="1:20">
      <c r="A22" s="780" t="s">
        <v>22</v>
      </c>
      <c r="B22" s="780" t="s">
        <v>49</v>
      </c>
      <c r="C22" s="780"/>
      <c r="D22" s="780"/>
      <c r="E22" s="797" t="s">
        <v>23</v>
      </c>
      <c r="F22" s="797"/>
      <c r="G22" s="797"/>
      <c r="H22" s="797"/>
      <c r="I22" s="797"/>
      <c r="J22" s="797"/>
      <c r="K22" s="797"/>
      <c r="L22" s="797"/>
      <c r="M22" s="760" t="s">
        <v>24</v>
      </c>
      <c r="N22" s="760"/>
      <c r="O22" s="760"/>
      <c r="P22" s="760"/>
      <c r="Q22" s="760"/>
      <c r="R22" s="760"/>
      <c r="S22" s="760"/>
      <c r="T22" s="760"/>
    </row>
    <row r="23" spans="1:20" ht="33.75" customHeight="1">
      <c r="A23" s="780"/>
      <c r="B23" s="780"/>
      <c r="C23" s="780"/>
      <c r="D23" s="780"/>
      <c r="E23" s="765" t="s">
        <v>132</v>
      </c>
      <c r="F23" s="766"/>
      <c r="G23" s="765" t="s">
        <v>171</v>
      </c>
      <c r="H23" s="766"/>
      <c r="I23" s="780" t="s">
        <v>50</v>
      </c>
      <c r="J23" s="780"/>
      <c r="K23" s="765" t="s">
        <v>95</v>
      </c>
      <c r="L23" s="766"/>
      <c r="M23" s="765" t="s">
        <v>96</v>
      </c>
      <c r="N23" s="766"/>
      <c r="O23" s="765" t="s">
        <v>171</v>
      </c>
      <c r="P23" s="766"/>
      <c r="Q23" s="780" t="s">
        <v>50</v>
      </c>
      <c r="R23" s="780"/>
      <c r="S23" s="780" t="s">
        <v>95</v>
      </c>
      <c r="T23" s="780"/>
    </row>
    <row r="24" spans="1:20" s="65" customFormat="1" ht="15.75" customHeight="1">
      <c r="A24" s="66">
        <v>1</v>
      </c>
      <c r="B24" s="773">
        <v>2</v>
      </c>
      <c r="C24" s="775"/>
      <c r="D24" s="774"/>
      <c r="E24" s="773">
        <v>3</v>
      </c>
      <c r="F24" s="774"/>
      <c r="G24" s="773">
        <v>4</v>
      </c>
      <c r="H24" s="774"/>
      <c r="I24" s="764">
        <v>5</v>
      </c>
      <c r="J24" s="764"/>
      <c r="K24" s="764">
        <v>6</v>
      </c>
      <c r="L24" s="764"/>
      <c r="M24" s="773">
        <v>3</v>
      </c>
      <c r="N24" s="774"/>
      <c r="O24" s="773">
        <v>4</v>
      </c>
      <c r="P24" s="774"/>
      <c r="Q24" s="764">
        <v>5</v>
      </c>
      <c r="R24" s="764"/>
      <c r="S24" s="764">
        <v>6</v>
      </c>
      <c r="T24" s="764"/>
    </row>
    <row r="25" spans="1:20" ht="27.75" customHeight="1">
      <c r="A25" s="64">
        <v>1</v>
      </c>
      <c r="B25" s="770" t="s">
        <v>486</v>
      </c>
      <c r="C25" s="771"/>
      <c r="D25" s="772"/>
      <c r="E25" s="756">
        <v>100</v>
      </c>
      <c r="F25" s="757"/>
      <c r="G25" s="761" t="s">
        <v>357</v>
      </c>
      <c r="H25" s="762"/>
      <c r="I25" s="754">
        <v>340</v>
      </c>
      <c r="J25" s="754"/>
      <c r="K25" s="755">
        <v>8</v>
      </c>
      <c r="L25" s="755"/>
      <c r="M25" s="756">
        <v>150</v>
      </c>
      <c r="N25" s="757"/>
      <c r="O25" s="761" t="s">
        <v>357</v>
      </c>
      <c r="P25" s="762"/>
      <c r="Q25" s="754">
        <v>510</v>
      </c>
      <c r="R25" s="754"/>
      <c r="S25" s="755">
        <v>14</v>
      </c>
      <c r="T25" s="755"/>
    </row>
    <row r="26" spans="1:20">
      <c r="A26" s="64">
        <v>2</v>
      </c>
      <c r="B26" s="767" t="s">
        <v>51</v>
      </c>
      <c r="C26" s="768"/>
      <c r="D26" s="769"/>
      <c r="E26" s="756">
        <v>20</v>
      </c>
      <c r="F26" s="757"/>
      <c r="G26" s="756">
        <v>1.6</v>
      </c>
      <c r="H26" s="757"/>
      <c r="I26" s="754">
        <v>105</v>
      </c>
      <c r="J26" s="754"/>
      <c r="K26" s="755">
        <v>6.6</v>
      </c>
      <c r="L26" s="755"/>
      <c r="M26" s="756">
        <v>30</v>
      </c>
      <c r="N26" s="757"/>
      <c r="O26" s="756">
        <v>2.7</v>
      </c>
      <c r="P26" s="757"/>
      <c r="Q26" s="754">
        <v>105</v>
      </c>
      <c r="R26" s="754"/>
      <c r="S26" s="755">
        <v>6.6</v>
      </c>
      <c r="T26" s="755"/>
    </row>
    <row r="27" spans="1:20">
      <c r="A27" s="64">
        <v>3</v>
      </c>
      <c r="B27" s="767" t="s">
        <v>172</v>
      </c>
      <c r="C27" s="768"/>
      <c r="D27" s="769"/>
      <c r="E27" s="756">
        <v>50</v>
      </c>
      <c r="F27" s="757"/>
      <c r="G27" s="756">
        <v>1.4</v>
      </c>
      <c r="H27" s="757"/>
      <c r="I27" s="754">
        <v>25</v>
      </c>
      <c r="J27" s="754"/>
      <c r="K27" s="755"/>
      <c r="L27" s="755"/>
      <c r="M27" s="756">
        <v>75</v>
      </c>
      <c r="N27" s="757"/>
      <c r="O27" s="756">
        <v>2.1</v>
      </c>
      <c r="P27" s="757"/>
      <c r="Q27" s="754">
        <v>37</v>
      </c>
      <c r="R27" s="754"/>
      <c r="S27" s="755"/>
      <c r="T27" s="755"/>
    </row>
    <row r="28" spans="1:20">
      <c r="A28" s="64">
        <v>4</v>
      </c>
      <c r="B28" s="767" t="s">
        <v>52</v>
      </c>
      <c r="C28" s="768"/>
      <c r="D28" s="769"/>
      <c r="E28" s="756">
        <v>5</v>
      </c>
      <c r="F28" s="757"/>
      <c r="G28" s="756">
        <v>0.6</v>
      </c>
      <c r="H28" s="757"/>
      <c r="I28" s="754">
        <v>45</v>
      </c>
      <c r="J28" s="754"/>
      <c r="K28" s="755"/>
      <c r="L28" s="755"/>
      <c r="M28" s="756">
        <v>7.5</v>
      </c>
      <c r="N28" s="757"/>
      <c r="O28" s="756">
        <v>1.3</v>
      </c>
      <c r="P28" s="757"/>
      <c r="Q28" s="754">
        <v>68</v>
      </c>
      <c r="R28" s="754"/>
      <c r="S28" s="755"/>
      <c r="T28" s="755"/>
    </row>
    <row r="29" spans="1:20">
      <c r="A29" s="64">
        <v>5</v>
      </c>
      <c r="B29" s="767" t="s">
        <v>53</v>
      </c>
      <c r="C29" s="768"/>
      <c r="D29" s="769"/>
      <c r="E29" s="756">
        <v>0.5</v>
      </c>
      <c r="F29" s="757"/>
      <c r="G29" s="756">
        <v>0.6</v>
      </c>
      <c r="H29" s="757"/>
      <c r="I29" s="754">
        <v>0</v>
      </c>
      <c r="J29" s="754"/>
      <c r="K29" s="755"/>
      <c r="L29" s="755"/>
      <c r="M29" s="756">
        <v>0.05</v>
      </c>
      <c r="N29" s="757"/>
      <c r="O29" s="756">
        <v>1.1000000000000001</v>
      </c>
      <c r="P29" s="757"/>
      <c r="Q29" s="754">
        <v>0</v>
      </c>
      <c r="R29" s="754"/>
      <c r="S29" s="755"/>
      <c r="T29" s="755"/>
    </row>
    <row r="30" spans="1:20">
      <c r="A30" s="64">
        <v>6</v>
      </c>
      <c r="B30" s="767" t="s">
        <v>54</v>
      </c>
      <c r="C30" s="768"/>
      <c r="D30" s="769"/>
      <c r="E30" s="756" t="s">
        <v>894</v>
      </c>
      <c r="F30" s="757"/>
      <c r="G30" s="756">
        <v>0.8</v>
      </c>
      <c r="H30" s="757"/>
      <c r="I30" s="754">
        <v>0</v>
      </c>
      <c r="J30" s="754"/>
      <c r="K30" s="755"/>
      <c r="L30" s="755"/>
      <c r="M30" s="756" t="s">
        <v>894</v>
      </c>
      <c r="N30" s="757"/>
      <c r="O30" s="756">
        <v>0.8</v>
      </c>
      <c r="P30" s="757"/>
      <c r="Q30" s="754">
        <v>0</v>
      </c>
      <c r="R30" s="754"/>
      <c r="S30" s="755"/>
      <c r="T30" s="755"/>
    </row>
    <row r="31" spans="1:20">
      <c r="A31" s="64">
        <v>7</v>
      </c>
      <c r="B31" s="796" t="s">
        <v>173</v>
      </c>
      <c r="C31" s="796"/>
      <c r="D31" s="796"/>
      <c r="E31" s="754"/>
      <c r="F31" s="754"/>
      <c r="G31" s="754"/>
      <c r="H31" s="754"/>
      <c r="I31" s="755"/>
      <c r="J31" s="755"/>
      <c r="K31" s="755"/>
      <c r="L31" s="755"/>
      <c r="M31" s="754"/>
      <c r="N31" s="754"/>
      <c r="O31" s="754"/>
      <c r="P31" s="754"/>
      <c r="Q31" s="755"/>
      <c r="R31" s="755"/>
      <c r="S31" s="755"/>
      <c r="T31" s="755"/>
    </row>
    <row r="32" spans="1:20">
      <c r="A32" s="64"/>
      <c r="B32" s="780" t="s">
        <v>17</v>
      </c>
      <c r="C32" s="780"/>
      <c r="D32" s="780"/>
      <c r="E32" s="760">
        <f>SUM(E25:F31)</f>
        <v>175.5</v>
      </c>
      <c r="F32" s="760"/>
      <c r="G32" s="798">
        <f>SUM(G25:H31)</f>
        <v>5</v>
      </c>
      <c r="H32" s="798"/>
      <c r="I32" s="798">
        <f>SUM(I25:J31)</f>
        <v>515</v>
      </c>
      <c r="J32" s="798"/>
      <c r="K32" s="798">
        <f>SUM(K25:L31)</f>
        <v>14.6</v>
      </c>
      <c r="L32" s="798"/>
      <c r="M32" s="798">
        <f>SUM(M25:N31)</f>
        <v>262.55</v>
      </c>
      <c r="N32" s="798"/>
      <c r="O32" s="798">
        <f>SUM(O25:P31)</f>
        <v>8.0000000000000018</v>
      </c>
      <c r="P32" s="798"/>
      <c r="Q32" s="798">
        <f>SUM(Q25:R31)</f>
        <v>720</v>
      </c>
      <c r="R32" s="798"/>
      <c r="S32" s="798">
        <f>SUM(S25:T31)</f>
        <v>20.6</v>
      </c>
      <c r="T32" s="798"/>
    </row>
    <row r="33" spans="1:20">
      <c r="A33" s="109"/>
      <c r="B33" s="110"/>
      <c r="C33" s="110"/>
      <c r="D33" s="110"/>
      <c r="E33" s="11"/>
      <c r="F33" s="11"/>
      <c r="G33" s="11"/>
      <c r="H33" s="11"/>
      <c r="I33" s="11"/>
      <c r="J33" s="11"/>
      <c r="K33" s="11"/>
      <c r="L33" s="11"/>
      <c r="M33" s="11"/>
      <c r="N33" s="11"/>
      <c r="O33" s="11"/>
      <c r="P33" s="11"/>
      <c r="Q33" s="11"/>
      <c r="R33" s="11"/>
      <c r="S33" s="11"/>
      <c r="T33" s="11"/>
    </row>
    <row r="34" spans="1:20" ht="12.75" customHeight="1">
      <c r="A34" s="257" t="s">
        <v>409</v>
      </c>
      <c r="B34" s="803" t="s">
        <v>463</v>
      </c>
      <c r="C34" s="803"/>
      <c r="D34" s="803"/>
      <c r="E34" s="803"/>
      <c r="F34" s="803"/>
      <c r="G34" s="803"/>
      <c r="H34" s="803"/>
      <c r="I34" s="11"/>
      <c r="J34" s="11"/>
      <c r="K34" s="11"/>
      <c r="L34" s="11"/>
      <c r="M34" s="11"/>
      <c r="N34" s="11"/>
      <c r="O34" s="11"/>
      <c r="P34" s="11"/>
      <c r="Q34" s="11"/>
      <c r="R34" s="11"/>
      <c r="S34" s="11"/>
      <c r="T34" s="11"/>
    </row>
    <row r="35" spans="1:20">
      <c r="A35" s="257"/>
      <c r="B35" s="110"/>
      <c r="C35" s="110"/>
      <c r="D35" s="110"/>
      <c r="E35" s="11"/>
      <c r="F35" s="11"/>
      <c r="G35" s="11"/>
      <c r="H35" s="11"/>
      <c r="I35" s="11"/>
      <c r="J35" s="11"/>
      <c r="K35" s="11"/>
      <c r="L35" s="11"/>
      <c r="M35" s="11"/>
      <c r="N35" s="11"/>
      <c r="O35" s="11"/>
      <c r="P35" s="11"/>
      <c r="Q35" s="11"/>
      <c r="R35" s="11"/>
      <c r="S35" s="11"/>
      <c r="T35" s="11"/>
    </row>
    <row r="36" spans="1:20" s="27" customFormat="1" ht="17.25" customHeight="1">
      <c r="A36" s="2" t="s">
        <v>22</v>
      </c>
      <c r="B36" s="790" t="s">
        <v>410</v>
      </c>
      <c r="C36" s="791"/>
      <c r="D36" s="792"/>
      <c r="E36" s="765" t="s">
        <v>23</v>
      </c>
      <c r="F36" s="788"/>
      <c r="G36" s="788"/>
      <c r="H36" s="788"/>
      <c r="I36" s="788"/>
      <c r="J36" s="766"/>
      <c r="K36" s="760" t="s">
        <v>24</v>
      </c>
      <c r="L36" s="760"/>
      <c r="M36" s="760"/>
      <c r="N36" s="760"/>
      <c r="O36" s="760"/>
      <c r="P36" s="760"/>
      <c r="Q36" s="799"/>
      <c r="R36" s="799"/>
      <c r="S36" s="799"/>
      <c r="T36" s="799"/>
    </row>
    <row r="37" spans="1:20">
      <c r="A37" s="4"/>
      <c r="B37" s="793"/>
      <c r="C37" s="794"/>
      <c r="D37" s="795"/>
      <c r="E37" s="761" t="s">
        <v>426</v>
      </c>
      <c r="F37" s="762"/>
      <c r="G37" s="761" t="s">
        <v>427</v>
      </c>
      <c r="H37" s="762"/>
      <c r="I37" s="761" t="s">
        <v>428</v>
      </c>
      <c r="J37" s="762"/>
      <c r="K37" s="760" t="s">
        <v>426</v>
      </c>
      <c r="L37" s="760"/>
      <c r="M37" s="760" t="s">
        <v>427</v>
      </c>
      <c r="N37" s="760"/>
      <c r="O37" s="760" t="s">
        <v>428</v>
      </c>
      <c r="P37" s="760"/>
      <c r="Q37" s="11"/>
      <c r="R37" s="11"/>
      <c r="S37" s="11"/>
      <c r="T37" s="11"/>
    </row>
    <row r="38" spans="1:20">
      <c r="A38" s="353">
        <v>1</v>
      </c>
      <c r="B38" s="761" t="s">
        <v>898</v>
      </c>
      <c r="C38" s="789"/>
      <c r="D38" s="762"/>
      <c r="E38" s="761">
        <v>1</v>
      </c>
      <c r="F38" s="762"/>
      <c r="G38" s="758">
        <v>1</v>
      </c>
      <c r="H38" s="759"/>
      <c r="I38" s="758" t="s">
        <v>895</v>
      </c>
      <c r="J38" s="759"/>
      <c r="K38" s="761">
        <v>1</v>
      </c>
      <c r="L38" s="762"/>
      <c r="M38" s="758">
        <v>1</v>
      </c>
      <c r="N38" s="759"/>
      <c r="O38" s="758" t="s">
        <v>895</v>
      </c>
      <c r="P38" s="759"/>
      <c r="Q38" s="11"/>
      <c r="R38" s="11"/>
      <c r="S38" s="11"/>
      <c r="T38" s="11"/>
    </row>
    <row r="39" spans="1:20">
      <c r="A39" s="353">
        <v>2</v>
      </c>
      <c r="B39" s="761" t="s">
        <v>899</v>
      </c>
      <c r="C39" s="789"/>
      <c r="D39" s="762"/>
      <c r="E39" s="761" t="s">
        <v>896</v>
      </c>
      <c r="F39" s="762"/>
      <c r="G39" s="758">
        <v>2</v>
      </c>
      <c r="H39" s="759"/>
      <c r="I39" s="758" t="s">
        <v>897</v>
      </c>
      <c r="J39" s="759"/>
      <c r="K39" s="761" t="s">
        <v>896</v>
      </c>
      <c r="L39" s="762"/>
      <c r="M39" s="758">
        <v>2</v>
      </c>
      <c r="N39" s="759"/>
      <c r="O39" s="758" t="s">
        <v>897</v>
      </c>
      <c r="P39" s="759"/>
      <c r="Q39" s="11"/>
      <c r="R39" s="11"/>
      <c r="S39" s="11"/>
      <c r="T39" s="11"/>
    </row>
    <row r="40" spans="1:20">
      <c r="A40" s="353">
        <v>3</v>
      </c>
      <c r="B40" s="761"/>
      <c r="C40" s="789"/>
      <c r="D40" s="762"/>
      <c r="E40" s="761"/>
      <c r="F40" s="762"/>
      <c r="G40" s="758"/>
      <c r="H40" s="759"/>
      <c r="I40" s="761"/>
      <c r="J40" s="762"/>
      <c r="K40" s="760"/>
      <c r="L40" s="760"/>
      <c r="M40" s="760"/>
      <c r="N40" s="760"/>
      <c r="O40" s="760"/>
      <c r="P40" s="760"/>
      <c r="Q40" s="11"/>
      <c r="R40" s="11"/>
      <c r="S40" s="11"/>
      <c r="T40" s="11"/>
    </row>
    <row r="41" spans="1:20">
      <c r="A41" s="353">
        <v>4</v>
      </c>
      <c r="B41" s="765" t="s">
        <v>17</v>
      </c>
      <c r="C41" s="788"/>
      <c r="D41" s="766"/>
      <c r="E41" s="761"/>
      <c r="F41" s="762"/>
      <c r="G41" s="758">
        <f>SUM(G38:H40)</f>
        <v>3</v>
      </c>
      <c r="H41" s="759"/>
      <c r="I41" s="758">
        <f>SUM(I38:J40)</f>
        <v>0</v>
      </c>
      <c r="J41" s="759"/>
      <c r="K41" s="758"/>
      <c r="L41" s="759"/>
      <c r="M41" s="758">
        <f>SUM(M38:N40)</f>
        <v>3</v>
      </c>
      <c r="N41" s="759"/>
      <c r="O41" s="758"/>
      <c r="P41" s="759"/>
      <c r="Q41" s="11"/>
      <c r="R41" s="11"/>
      <c r="S41" s="11"/>
      <c r="T41" s="11"/>
    </row>
    <row r="42" spans="1:20">
      <c r="A42" s="807" t="s">
        <v>963</v>
      </c>
      <c r="B42" s="807"/>
      <c r="C42" s="807"/>
      <c r="D42" s="807"/>
      <c r="E42" s="807"/>
      <c r="F42" s="807"/>
      <c r="G42" s="807"/>
      <c r="H42" s="807"/>
      <c r="I42" s="807"/>
      <c r="J42" s="807"/>
      <c r="K42" s="807"/>
      <c r="L42" s="807"/>
      <c r="M42" s="807"/>
      <c r="N42" s="807"/>
      <c r="O42" s="807"/>
      <c r="P42" s="807"/>
      <c r="Q42" s="11"/>
      <c r="R42" s="11"/>
      <c r="S42" s="11"/>
      <c r="T42" s="11"/>
    </row>
    <row r="43" spans="1:20" ht="42.6" customHeight="1">
      <c r="A43" s="808"/>
      <c r="B43" s="808"/>
      <c r="C43" s="808"/>
      <c r="D43" s="808"/>
      <c r="E43" s="808"/>
      <c r="F43" s="808"/>
      <c r="G43" s="808"/>
      <c r="H43" s="808"/>
      <c r="I43" s="808"/>
      <c r="J43" s="808"/>
      <c r="K43" s="808"/>
      <c r="L43" s="808"/>
      <c r="M43" s="808"/>
      <c r="N43" s="808"/>
      <c r="O43" s="808"/>
      <c r="P43" s="808"/>
      <c r="Q43" s="11"/>
      <c r="R43" s="11"/>
      <c r="S43" s="11"/>
      <c r="T43" s="11"/>
    </row>
    <row r="45" spans="1:20" ht="13.9" customHeight="1">
      <c r="A45" s="800" t="s">
        <v>182</v>
      </c>
      <c r="B45" s="800"/>
      <c r="C45" s="800"/>
      <c r="D45" s="800"/>
      <c r="E45" s="800"/>
      <c r="F45" s="800"/>
      <c r="G45" s="800"/>
      <c r="H45" s="800"/>
      <c r="I45" s="800"/>
    </row>
    <row r="46" spans="1:20" ht="13.9" customHeight="1">
      <c r="A46" s="801" t="s">
        <v>57</v>
      </c>
      <c r="B46" s="801" t="s">
        <v>23</v>
      </c>
      <c r="C46" s="801"/>
      <c r="D46" s="801"/>
      <c r="E46" s="804" t="s">
        <v>24</v>
      </c>
      <c r="F46" s="804"/>
      <c r="G46" s="804"/>
      <c r="H46" s="805" t="s">
        <v>145</v>
      </c>
      <c r="I46"/>
    </row>
    <row r="47" spans="1:20" ht="15">
      <c r="A47" s="801"/>
      <c r="B47" s="45" t="s">
        <v>174</v>
      </c>
      <c r="C47" s="67" t="s">
        <v>102</v>
      </c>
      <c r="D47" s="45" t="s">
        <v>17</v>
      </c>
      <c r="E47" s="45" t="s">
        <v>174</v>
      </c>
      <c r="F47" s="67" t="s">
        <v>102</v>
      </c>
      <c r="G47" s="45" t="s">
        <v>17</v>
      </c>
      <c r="H47" s="806"/>
      <c r="I47"/>
    </row>
    <row r="48" spans="1:20" ht="15">
      <c r="A48" s="26" t="s">
        <v>845</v>
      </c>
      <c r="B48" s="354">
        <v>2.69</v>
      </c>
      <c r="C48" s="354">
        <v>5.31</v>
      </c>
      <c r="D48" s="355">
        <v>8</v>
      </c>
      <c r="E48" s="355">
        <v>4.03</v>
      </c>
      <c r="F48" s="354">
        <v>3.97</v>
      </c>
      <c r="G48" s="354">
        <v>8</v>
      </c>
      <c r="H48" s="354"/>
      <c r="I48"/>
    </row>
    <row r="49" spans="1:20" ht="15">
      <c r="A49" s="26" t="s">
        <v>748</v>
      </c>
      <c r="B49" s="354">
        <v>2.98</v>
      </c>
      <c r="C49" s="354">
        <v>5.0199999999999996</v>
      </c>
      <c r="D49" s="355">
        <v>8</v>
      </c>
      <c r="E49" s="355">
        <v>4.47</v>
      </c>
      <c r="F49" s="354">
        <v>3.53</v>
      </c>
      <c r="G49" s="354">
        <v>8</v>
      </c>
      <c r="H49" s="354"/>
      <c r="I49"/>
    </row>
    <row r="50" spans="1:20" ht="15" customHeight="1">
      <c r="A50" s="802" t="s">
        <v>230</v>
      </c>
      <c r="B50" s="802"/>
      <c r="C50" s="802"/>
      <c r="D50" s="802"/>
      <c r="E50" s="802"/>
      <c r="F50" s="802"/>
      <c r="G50" s="802"/>
      <c r="H50" s="802"/>
      <c r="I50" s="802"/>
      <c r="J50" s="802"/>
      <c r="K50" s="802"/>
      <c r="L50" s="802"/>
      <c r="M50" s="802"/>
      <c r="N50" s="802"/>
      <c r="O50" s="802"/>
      <c r="P50" s="802"/>
      <c r="Q50" s="802"/>
      <c r="R50" s="802"/>
      <c r="S50" s="802"/>
      <c r="T50" s="802"/>
    </row>
    <row r="51" spans="1:20" ht="15">
      <c r="A51" s="108"/>
      <c r="B51" s="255"/>
      <c r="C51" s="255"/>
      <c r="D51" s="12"/>
      <c r="E51" s="12"/>
      <c r="F51" s="256"/>
      <c r="G51" s="256"/>
      <c r="H51" s="256"/>
      <c r="I51"/>
    </row>
    <row r="54" spans="1:20" s="15" customFormat="1" ht="12.75" customHeight="1">
      <c r="A54" s="14" t="s">
        <v>1054</v>
      </c>
      <c r="B54" s="14"/>
      <c r="C54" s="14"/>
      <c r="D54" s="14"/>
      <c r="E54" s="14"/>
      <c r="F54" s="14"/>
      <c r="G54" s="14"/>
      <c r="I54" s="14"/>
      <c r="N54" s="763" t="s">
        <v>1056</v>
      </c>
      <c r="O54" s="763"/>
      <c r="P54" s="763"/>
      <c r="Q54" s="763"/>
    </row>
    <row r="55" spans="1:20" s="15" customFormat="1" ht="12.75" customHeight="1">
      <c r="A55" s="514"/>
      <c r="B55" s="514"/>
      <c r="C55" s="514"/>
      <c r="D55" s="514"/>
      <c r="E55" s="514"/>
      <c r="F55" s="514"/>
      <c r="G55" s="514"/>
      <c r="H55" s="514"/>
      <c r="I55" s="514"/>
      <c r="J55" s="514"/>
      <c r="K55" s="514"/>
      <c r="L55" s="514"/>
      <c r="M55" s="753" t="s">
        <v>13</v>
      </c>
      <c r="N55" s="753"/>
      <c r="O55" s="753"/>
      <c r="P55" s="753"/>
      <c r="Q55" s="753"/>
    </row>
    <row r="56" spans="1:20" s="15" customFormat="1" ht="13.15" customHeight="1">
      <c r="A56" s="753" t="s">
        <v>961</v>
      </c>
      <c r="B56" s="753"/>
      <c r="C56" s="753"/>
      <c r="D56" s="753"/>
      <c r="E56" s="753"/>
      <c r="F56" s="753"/>
      <c r="G56" s="753"/>
      <c r="H56" s="753"/>
      <c r="I56" s="753"/>
      <c r="J56" s="753"/>
      <c r="K56" s="753"/>
      <c r="L56" s="753"/>
      <c r="M56" s="753"/>
      <c r="N56" s="753"/>
      <c r="O56" s="753"/>
      <c r="P56" s="753"/>
      <c r="Q56" s="753"/>
      <c r="R56" s="753"/>
      <c r="S56" s="753"/>
    </row>
    <row r="57" spans="1:20" ht="12.75" customHeight="1">
      <c r="N57" s="786" t="s">
        <v>83</v>
      </c>
      <c r="O57" s="786"/>
      <c r="P57" s="786"/>
      <c r="Q57" s="786"/>
    </row>
  </sheetData>
  <mergeCells count="184">
    <mergeCell ref="A46:A47"/>
    <mergeCell ref="A50:T50"/>
    <mergeCell ref="E31:F31"/>
    <mergeCell ref="B34:H34"/>
    <mergeCell ref="K40:L40"/>
    <mergeCell ref="S36:T36"/>
    <mergeCell ref="I37:J37"/>
    <mergeCell ref="I32:J32"/>
    <mergeCell ref="B46:D46"/>
    <mergeCell ref="E46:G46"/>
    <mergeCell ref="H46:H47"/>
    <mergeCell ref="M31:N31"/>
    <mergeCell ref="Q31:R31"/>
    <mergeCell ref="S31:T31"/>
    <mergeCell ref="O31:P31"/>
    <mergeCell ref="K31:L31"/>
    <mergeCell ref="S32:T32"/>
    <mergeCell ref="K36:P36"/>
    <mergeCell ref="O40:P40"/>
    <mergeCell ref="K39:L39"/>
    <mergeCell ref="M39:N39"/>
    <mergeCell ref="K37:L37"/>
    <mergeCell ref="A42:P43"/>
    <mergeCell ref="B32:D32"/>
    <mergeCell ref="N57:Q57"/>
    <mergeCell ref="A56:S56"/>
    <mergeCell ref="S30:T30"/>
    <mergeCell ref="K32:L32"/>
    <mergeCell ref="E30:F30"/>
    <mergeCell ref="I39:J39"/>
    <mergeCell ref="Q36:R36"/>
    <mergeCell ref="I31:J31"/>
    <mergeCell ref="G32:H32"/>
    <mergeCell ref="G31:H31"/>
    <mergeCell ref="G30:H30"/>
    <mergeCell ref="I30:J30"/>
    <mergeCell ref="M32:N32"/>
    <mergeCell ref="O32:P32"/>
    <mergeCell ref="Q32:R32"/>
    <mergeCell ref="G41:H41"/>
    <mergeCell ref="E41:F41"/>
    <mergeCell ref="M41:N41"/>
    <mergeCell ref="O41:P41"/>
    <mergeCell ref="A45:I45"/>
    <mergeCell ref="K41:L41"/>
    <mergeCell ref="B40:D40"/>
    <mergeCell ref="B41:D41"/>
    <mergeCell ref="I41:J41"/>
    <mergeCell ref="S28:T28"/>
    <mergeCell ref="Q28:R28"/>
    <mergeCell ref="Q29:R29"/>
    <mergeCell ref="S29:T29"/>
    <mergeCell ref="M29:N29"/>
    <mergeCell ref="O29:P29"/>
    <mergeCell ref="S26:T26"/>
    <mergeCell ref="O28:P28"/>
    <mergeCell ref="K28:L28"/>
    <mergeCell ref="Q27:R27"/>
    <mergeCell ref="M27:N27"/>
    <mergeCell ref="C18:D18"/>
    <mergeCell ref="B11:C11"/>
    <mergeCell ref="M24:N24"/>
    <mergeCell ref="O24:P24"/>
    <mergeCell ref="G23:H23"/>
    <mergeCell ref="J13:K13"/>
    <mergeCell ref="J11:K11"/>
    <mergeCell ref="A18:B18"/>
    <mergeCell ref="D13:E13"/>
    <mergeCell ref="B22:D23"/>
    <mergeCell ref="E22:L22"/>
    <mergeCell ref="B12:C12"/>
    <mergeCell ref="H13:I13"/>
    <mergeCell ref="H12:I12"/>
    <mergeCell ref="D12:E12"/>
    <mergeCell ref="F12:G12"/>
    <mergeCell ref="B13:C13"/>
    <mergeCell ref="J12:K12"/>
    <mergeCell ref="D11:E11"/>
    <mergeCell ref="F11:G11"/>
    <mergeCell ref="H11:I11"/>
    <mergeCell ref="F13:G13"/>
    <mergeCell ref="B30:D30"/>
    <mergeCell ref="I28:J28"/>
    <mergeCell ref="B28:D28"/>
    <mergeCell ref="B36:D37"/>
    <mergeCell ref="B39:D39"/>
    <mergeCell ref="B31:D31"/>
    <mergeCell ref="E32:F32"/>
    <mergeCell ref="M22:T22"/>
    <mergeCell ref="M25:N25"/>
    <mergeCell ref="Q23:R23"/>
    <mergeCell ref="G24:H24"/>
    <mergeCell ref="G29:H29"/>
    <mergeCell ref="B27:D27"/>
    <mergeCell ref="B29:D29"/>
    <mergeCell ref="E29:F29"/>
    <mergeCell ref="E28:F28"/>
    <mergeCell ref="G28:H28"/>
    <mergeCell ref="O25:P25"/>
    <mergeCell ref="S25:T25"/>
    <mergeCell ref="I29:J29"/>
    <mergeCell ref="O27:P27"/>
    <mergeCell ref="S27:T27"/>
    <mergeCell ref="K29:L29"/>
    <mergeCell ref="M26:N26"/>
    <mergeCell ref="E39:F39"/>
    <mergeCell ref="E40:F40"/>
    <mergeCell ref="E36:J36"/>
    <mergeCell ref="G39:H39"/>
    <mergeCell ref="B38:D38"/>
    <mergeCell ref="G37:H37"/>
    <mergeCell ref="G38:H38"/>
    <mergeCell ref="I38:J38"/>
    <mergeCell ref="E38:F38"/>
    <mergeCell ref="E37:F37"/>
    <mergeCell ref="G40:H40"/>
    <mergeCell ref="S23:T23"/>
    <mergeCell ref="E26:F26"/>
    <mergeCell ref="G26:H26"/>
    <mergeCell ref="I25:J25"/>
    <mergeCell ref="I23:J23"/>
    <mergeCell ref="O23:P23"/>
    <mergeCell ref="K24:L24"/>
    <mergeCell ref="K25:L25"/>
    <mergeCell ref="M23:N23"/>
    <mergeCell ref="K23:L23"/>
    <mergeCell ref="Q25:R25"/>
    <mergeCell ref="Q26:R26"/>
    <mergeCell ref="E25:F25"/>
    <mergeCell ref="O26:P26"/>
    <mergeCell ref="K26:L26"/>
    <mergeCell ref="R1:S1"/>
    <mergeCell ref="A2:S2"/>
    <mergeCell ref="A3:S3"/>
    <mergeCell ref="A5:S5"/>
    <mergeCell ref="B9:C9"/>
    <mergeCell ref="A6:B6"/>
    <mergeCell ref="A7:I7"/>
    <mergeCell ref="D9:E9"/>
    <mergeCell ref="F9:G9"/>
    <mergeCell ref="H1:I1"/>
    <mergeCell ref="J9:K9"/>
    <mergeCell ref="H9:I9"/>
    <mergeCell ref="J10:K10"/>
    <mergeCell ref="D10:E10"/>
    <mergeCell ref="F10:G10"/>
    <mergeCell ref="H10:I10"/>
    <mergeCell ref="B10:C10"/>
    <mergeCell ref="E23:F23"/>
    <mergeCell ref="I24:J24"/>
    <mergeCell ref="E27:F27"/>
    <mergeCell ref="G27:H27"/>
    <mergeCell ref="G25:H25"/>
    <mergeCell ref="B26:D26"/>
    <mergeCell ref="I26:J26"/>
    <mergeCell ref="B25:D25"/>
    <mergeCell ref="E24:F24"/>
    <mergeCell ref="B24:D24"/>
    <mergeCell ref="A15:G15"/>
    <mergeCell ref="C16:D16"/>
    <mergeCell ref="A16:B16"/>
    <mergeCell ref="A17:B17"/>
    <mergeCell ref="C17:D17"/>
    <mergeCell ref="A22:A23"/>
    <mergeCell ref="A21:S21"/>
    <mergeCell ref="Q24:R24"/>
    <mergeCell ref="S24:T24"/>
    <mergeCell ref="M55:Q55"/>
    <mergeCell ref="I27:J27"/>
    <mergeCell ref="K27:L27"/>
    <mergeCell ref="M30:N30"/>
    <mergeCell ref="O30:P30"/>
    <mergeCell ref="Q30:R30"/>
    <mergeCell ref="M28:N28"/>
    <mergeCell ref="K30:L30"/>
    <mergeCell ref="O38:P38"/>
    <mergeCell ref="M40:N40"/>
    <mergeCell ref="O39:P39"/>
    <mergeCell ref="M38:N38"/>
    <mergeCell ref="M37:N37"/>
    <mergeCell ref="O37:P37"/>
    <mergeCell ref="K38:L38"/>
    <mergeCell ref="I40:J40"/>
    <mergeCell ref="N54:Q54"/>
  </mergeCells>
  <phoneticPr fontId="0" type="noConversion"/>
  <printOptions horizontalCentered="1"/>
  <pageMargins left="0.70866141732283472" right="0.70866141732283472" top="0.23622047244094491" bottom="0" header="0.31496062992125984" footer="0.31496062992125984"/>
  <pageSetup paperSize="9" scale="68" orientation="landscape" r:id="rId1"/>
</worksheet>
</file>

<file path=xl/worksheets/sheet40.xml><?xml version="1.0" encoding="utf-8"?>
<worksheet xmlns="http://schemas.openxmlformats.org/spreadsheetml/2006/main" xmlns:r="http://schemas.openxmlformats.org/officeDocument/2006/relationships">
  <sheetPr>
    <pageSetUpPr fitToPage="1"/>
  </sheetPr>
  <dimension ref="A1:O30"/>
  <sheetViews>
    <sheetView topLeftCell="A13" zoomScaleSheetLayoutView="100" workbookViewId="0">
      <selection activeCell="D28" sqref="D28:I28"/>
    </sheetView>
  </sheetViews>
  <sheetFormatPr defaultRowHeight="12.75"/>
  <cols>
    <col min="1" max="1" width="7.140625" customWidth="1"/>
    <col min="2" max="2" width="26.140625" customWidth="1"/>
    <col min="3" max="3" width="14.5703125" customWidth="1"/>
    <col min="4" max="4" width="16.5703125" style="280" customWidth="1"/>
    <col min="5" max="8" width="18.42578125" style="280" customWidth="1"/>
  </cols>
  <sheetData>
    <row r="1" spans="1:15">
      <c r="H1" s="285" t="s">
        <v>516</v>
      </c>
    </row>
    <row r="2" spans="1:15" ht="18">
      <c r="A2" s="876" t="s">
        <v>0</v>
      </c>
      <c r="B2" s="876"/>
      <c r="C2" s="876"/>
      <c r="D2" s="876"/>
      <c r="E2" s="876"/>
      <c r="F2" s="876"/>
      <c r="G2" s="876"/>
      <c r="H2" s="876"/>
      <c r="I2" s="220"/>
      <c r="J2" s="220"/>
      <c r="K2" s="220"/>
      <c r="L2" s="220"/>
      <c r="M2" s="220"/>
      <c r="N2" s="220"/>
      <c r="O2" s="220"/>
    </row>
    <row r="3" spans="1:15" ht="21">
      <c r="A3" s="877" t="s">
        <v>747</v>
      </c>
      <c r="B3" s="877"/>
      <c r="C3" s="877"/>
      <c r="D3" s="877"/>
      <c r="E3" s="877"/>
      <c r="F3" s="877"/>
      <c r="G3" s="877"/>
      <c r="H3" s="877"/>
      <c r="I3" s="221"/>
      <c r="J3" s="221"/>
      <c r="K3" s="221"/>
      <c r="L3" s="221"/>
      <c r="M3" s="221"/>
      <c r="N3" s="221"/>
      <c r="O3" s="221"/>
    </row>
    <row r="4" spans="1:15" ht="15">
      <c r="A4" s="189"/>
      <c r="B4" s="189"/>
      <c r="C4" s="189"/>
      <c r="D4" s="277"/>
      <c r="E4" s="277"/>
      <c r="F4" s="277"/>
      <c r="G4" s="277"/>
      <c r="H4" s="277"/>
      <c r="I4" s="189"/>
      <c r="J4" s="189"/>
      <c r="K4" s="189"/>
      <c r="L4" s="189"/>
      <c r="M4" s="189"/>
      <c r="N4" s="189"/>
      <c r="O4" s="189"/>
    </row>
    <row r="5" spans="1:15" ht="18">
      <c r="A5" s="876" t="s">
        <v>515</v>
      </c>
      <c r="B5" s="876"/>
      <c r="C5" s="876"/>
      <c r="D5" s="876"/>
      <c r="E5" s="876"/>
      <c r="F5" s="876"/>
      <c r="G5" s="876"/>
      <c r="H5" s="876"/>
      <c r="I5" s="220"/>
      <c r="J5" s="220"/>
      <c r="K5" s="220"/>
      <c r="L5" s="220"/>
      <c r="M5" s="220"/>
      <c r="N5" s="220"/>
      <c r="O5" s="220"/>
    </row>
    <row r="6" spans="1:15" ht="15">
      <c r="A6" s="190" t="s">
        <v>900</v>
      </c>
      <c r="B6" s="190"/>
      <c r="C6" s="189"/>
      <c r="D6" s="277"/>
      <c r="E6" s="277"/>
      <c r="F6" s="996" t="s">
        <v>1025</v>
      </c>
      <c r="G6" s="996"/>
      <c r="H6" s="996"/>
      <c r="I6" s="189"/>
      <c r="J6" s="189"/>
      <c r="K6" s="189"/>
      <c r="L6" s="222"/>
      <c r="M6" s="222"/>
      <c r="N6" s="994"/>
      <c r="O6" s="994"/>
    </row>
    <row r="7" spans="1:15" ht="31.5" customHeight="1">
      <c r="A7" s="966" t="s">
        <v>2</v>
      </c>
      <c r="B7" s="966" t="s">
        <v>3</v>
      </c>
      <c r="C7" s="995" t="s">
        <v>390</v>
      </c>
      <c r="D7" s="997" t="s">
        <v>493</v>
      </c>
      <c r="E7" s="998"/>
      <c r="F7" s="998"/>
      <c r="G7" s="998"/>
      <c r="H7" s="999"/>
    </row>
    <row r="8" spans="1:15" ht="34.5" customHeight="1">
      <c r="A8" s="966"/>
      <c r="B8" s="966"/>
      <c r="C8" s="995"/>
      <c r="D8" s="278" t="s">
        <v>494</v>
      </c>
      <c r="E8" s="278" t="s">
        <v>495</v>
      </c>
      <c r="F8" s="278" t="s">
        <v>496</v>
      </c>
      <c r="G8" s="278" t="s">
        <v>651</v>
      </c>
      <c r="H8" s="278" t="s">
        <v>46</v>
      </c>
    </row>
    <row r="9" spans="1:15" ht="15">
      <c r="A9" s="207">
        <v>1</v>
      </c>
      <c r="B9" s="207">
        <v>2</v>
      </c>
      <c r="C9" s="207">
        <v>3</v>
      </c>
      <c r="D9" s="207">
        <v>4</v>
      </c>
      <c r="E9" s="207">
        <v>5</v>
      </c>
      <c r="F9" s="207">
        <v>6</v>
      </c>
      <c r="G9" s="207">
        <v>7</v>
      </c>
      <c r="H9" s="207">
        <v>8</v>
      </c>
    </row>
    <row r="10" spans="1:15" ht="18" customHeight="1">
      <c r="A10" s="434">
        <v>1</v>
      </c>
      <c r="B10" s="18" t="s">
        <v>901</v>
      </c>
      <c r="C10" s="452">
        <v>928</v>
      </c>
      <c r="D10" s="439">
        <f>C10</f>
        <v>928</v>
      </c>
      <c r="E10" s="478">
        <v>0</v>
      </c>
      <c r="F10" s="479">
        <f t="shared" ref="F10:F23" si="0">C10-D10</f>
        <v>0</v>
      </c>
      <c r="G10" s="479">
        <v>0</v>
      </c>
      <c r="H10" s="480"/>
    </row>
    <row r="11" spans="1:15" ht="18" customHeight="1">
      <c r="A11" s="434">
        <v>2</v>
      </c>
      <c r="B11" s="18" t="s">
        <v>902</v>
      </c>
      <c r="C11" s="452">
        <v>881</v>
      </c>
      <c r="D11" s="439">
        <f t="shared" ref="D11:D23" si="1">C11</f>
        <v>881</v>
      </c>
      <c r="E11" s="478">
        <v>0</v>
      </c>
      <c r="F11" s="479">
        <f t="shared" si="0"/>
        <v>0</v>
      </c>
      <c r="G11" s="479">
        <v>0</v>
      </c>
      <c r="H11" s="480"/>
    </row>
    <row r="12" spans="1:15" ht="18" customHeight="1">
      <c r="A12" s="434">
        <v>3</v>
      </c>
      <c r="B12" s="18" t="s">
        <v>903</v>
      </c>
      <c r="C12" s="452">
        <v>692</v>
      </c>
      <c r="D12" s="439">
        <f t="shared" si="1"/>
        <v>692</v>
      </c>
      <c r="E12" s="478">
        <v>0</v>
      </c>
      <c r="F12" s="479">
        <f t="shared" si="0"/>
        <v>0</v>
      </c>
      <c r="G12" s="479">
        <v>0</v>
      </c>
      <c r="H12" s="480"/>
    </row>
    <row r="13" spans="1:15" ht="18" customHeight="1">
      <c r="A13" s="434">
        <v>4</v>
      </c>
      <c r="B13" s="18" t="s">
        <v>904</v>
      </c>
      <c r="C13" s="452">
        <v>741</v>
      </c>
      <c r="D13" s="439">
        <f t="shared" si="1"/>
        <v>741</v>
      </c>
      <c r="E13" s="478">
        <v>0</v>
      </c>
      <c r="F13" s="479">
        <f t="shared" si="0"/>
        <v>0</v>
      </c>
      <c r="G13" s="479">
        <v>0</v>
      </c>
      <c r="H13" s="480"/>
    </row>
    <row r="14" spans="1:15" ht="18" customHeight="1">
      <c r="A14" s="434">
        <v>5</v>
      </c>
      <c r="B14" s="18" t="s">
        <v>905</v>
      </c>
      <c r="C14" s="452">
        <v>881</v>
      </c>
      <c r="D14" s="439">
        <f t="shared" si="1"/>
        <v>881</v>
      </c>
      <c r="E14" s="478">
        <v>0</v>
      </c>
      <c r="F14" s="479">
        <f t="shared" si="0"/>
        <v>0</v>
      </c>
      <c r="G14" s="479">
        <v>0</v>
      </c>
      <c r="H14" s="480"/>
    </row>
    <row r="15" spans="1:15" ht="18" customHeight="1">
      <c r="A15" s="434">
        <v>6</v>
      </c>
      <c r="B15" s="18" t="s">
        <v>906</v>
      </c>
      <c r="C15" s="452">
        <v>526</v>
      </c>
      <c r="D15" s="439">
        <f t="shared" si="1"/>
        <v>526</v>
      </c>
      <c r="E15" s="478">
        <v>0</v>
      </c>
      <c r="F15" s="479">
        <f t="shared" si="0"/>
        <v>0</v>
      </c>
      <c r="G15" s="479">
        <v>0</v>
      </c>
      <c r="H15" s="480"/>
    </row>
    <row r="16" spans="1:15" ht="18" customHeight="1">
      <c r="A16" s="434">
        <v>7</v>
      </c>
      <c r="B16" s="18" t="s">
        <v>907</v>
      </c>
      <c r="C16" s="452">
        <v>943</v>
      </c>
      <c r="D16" s="439">
        <f t="shared" si="1"/>
        <v>943</v>
      </c>
      <c r="E16" s="478">
        <v>0</v>
      </c>
      <c r="F16" s="479">
        <f t="shared" si="0"/>
        <v>0</v>
      </c>
      <c r="G16" s="479">
        <v>0</v>
      </c>
      <c r="H16" s="480"/>
    </row>
    <row r="17" spans="1:9" ht="18" customHeight="1">
      <c r="A17" s="434">
        <v>8</v>
      </c>
      <c r="B17" s="18" t="s">
        <v>908</v>
      </c>
      <c r="C17" s="452">
        <v>957</v>
      </c>
      <c r="D17" s="439">
        <f t="shared" si="1"/>
        <v>957</v>
      </c>
      <c r="E17" s="478">
        <v>0</v>
      </c>
      <c r="F17" s="479">
        <f t="shared" si="0"/>
        <v>0</v>
      </c>
      <c r="G17" s="479">
        <v>0</v>
      </c>
      <c r="H17" s="480"/>
    </row>
    <row r="18" spans="1:9" ht="18" customHeight="1">
      <c r="A18" s="434">
        <v>9</v>
      </c>
      <c r="B18" s="18" t="s">
        <v>909</v>
      </c>
      <c r="C18" s="452">
        <v>942</v>
      </c>
      <c r="D18" s="439">
        <f t="shared" si="1"/>
        <v>942</v>
      </c>
      <c r="E18" s="478">
        <v>0</v>
      </c>
      <c r="F18" s="479">
        <f t="shared" si="0"/>
        <v>0</v>
      </c>
      <c r="G18" s="479">
        <v>0</v>
      </c>
      <c r="H18" s="480"/>
    </row>
    <row r="19" spans="1:9" ht="18" customHeight="1">
      <c r="A19" s="434">
        <v>10</v>
      </c>
      <c r="B19" s="18" t="s">
        <v>910</v>
      </c>
      <c r="C19" s="452">
        <v>1422</v>
      </c>
      <c r="D19" s="439">
        <f t="shared" si="1"/>
        <v>1422</v>
      </c>
      <c r="E19" s="478">
        <v>0</v>
      </c>
      <c r="F19" s="479">
        <f t="shared" si="0"/>
        <v>0</v>
      </c>
      <c r="G19" s="479">
        <v>0</v>
      </c>
      <c r="H19" s="480"/>
    </row>
    <row r="20" spans="1:9" ht="18" customHeight="1">
      <c r="A20" s="434">
        <v>11</v>
      </c>
      <c r="B20" s="18" t="s">
        <v>911</v>
      </c>
      <c r="C20" s="452">
        <v>1231</v>
      </c>
      <c r="D20" s="439">
        <f t="shared" si="1"/>
        <v>1231</v>
      </c>
      <c r="E20" s="478">
        <v>0</v>
      </c>
      <c r="F20" s="479">
        <f t="shared" si="0"/>
        <v>0</v>
      </c>
      <c r="G20" s="479">
        <v>0</v>
      </c>
      <c r="H20" s="480"/>
    </row>
    <row r="21" spans="1:9" ht="18" customHeight="1">
      <c r="A21" s="434">
        <v>12</v>
      </c>
      <c r="B21" s="18" t="s">
        <v>912</v>
      </c>
      <c r="C21" s="452">
        <v>321</v>
      </c>
      <c r="D21" s="439">
        <f t="shared" si="1"/>
        <v>321</v>
      </c>
      <c r="E21" s="478">
        <v>0</v>
      </c>
      <c r="F21" s="479">
        <f t="shared" si="0"/>
        <v>0</v>
      </c>
      <c r="G21" s="479">
        <v>0</v>
      </c>
      <c r="H21" s="480"/>
    </row>
    <row r="22" spans="1:9" ht="18" customHeight="1">
      <c r="A22" s="434">
        <v>13</v>
      </c>
      <c r="B22" s="18" t="s">
        <v>913</v>
      </c>
      <c r="C22" s="452">
        <v>1282</v>
      </c>
      <c r="D22" s="439">
        <f t="shared" si="1"/>
        <v>1282</v>
      </c>
      <c r="E22" s="478">
        <v>0</v>
      </c>
      <c r="F22" s="479">
        <f t="shared" si="0"/>
        <v>0</v>
      </c>
      <c r="G22" s="479">
        <v>0</v>
      </c>
      <c r="H22" s="480"/>
    </row>
    <row r="23" spans="1:9" ht="18" customHeight="1">
      <c r="A23" s="434">
        <v>14</v>
      </c>
      <c r="B23" s="18" t="s">
        <v>914</v>
      </c>
      <c r="C23" s="452">
        <v>577</v>
      </c>
      <c r="D23" s="439">
        <f t="shared" si="1"/>
        <v>577</v>
      </c>
      <c r="E23" s="478">
        <v>0</v>
      </c>
      <c r="F23" s="479">
        <f t="shared" si="0"/>
        <v>0</v>
      </c>
      <c r="G23" s="479">
        <v>0</v>
      </c>
      <c r="H23" s="210"/>
    </row>
    <row r="24" spans="1:9" ht="18" customHeight="1">
      <c r="A24" s="761" t="s">
        <v>17</v>
      </c>
      <c r="B24" s="762"/>
      <c r="C24" s="217">
        <v>12324</v>
      </c>
      <c r="D24" s="217">
        <v>12324</v>
      </c>
      <c r="E24" s="481">
        <v>0</v>
      </c>
      <c r="F24" s="482">
        <f>SUM(F10:F23)</f>
        <v>0</v>
      </c>
      <c r="G24" s="479">
        <v>0</v>
      </c>
      <c r="H24" s="210"/>
    </row>
    <row r="25" spans="1:9" ht="15" customHeight="1">
      <c r="A25" s="196"/>
      <c r="B25" s="196"/>
      <c r="C25" s="196"/>
      <c r="D25" s="197"/>
      <c r="E25" s="197"/>
      <c r="F25" s="197"/>
      <c r="G25" s="197"/>
      <c r="H25" s="197"/>
    </row>
    <row r="26" spans="1:9" ht="15" customHeight="1">
      <c r="A26" s="196"/>
      <c r="B26" s="196"/>
      <c r="C26" s="196"/>
      <c r="D26" s="197"/>
      <c r="E26" s="197"/>
      <c r="F26" s="197"/>
      <c r="G26" s="197"/>
      <c r="H26" s="197"/>
    </row>
    <row r="27" spans="1:9" ht="15" customHeight="1">
      <c r="A27" s="196"/>
      <c r="B27" s="196"/>
      <c r="C27" s="196"/>
      <c r="D27" s="874" t="s">
        <v>1056</v>
      </c>
      <c r="E27" s="874"/>
      <c r="F27" s="874"/>
      <c r="G27" s="874"/>
      <c r="H27" s="874"/>
      <c r="I27" s="874"/>
    </row>
    <row r="28" spans="1:9">
      <c r="A28" s="196" t="s">
        <v>1054</v>
      </c>
      <c r="C28" s="196"/>
      <c r="D28" s="874" t="s">
        <v>13</v>
      </c>
      <c r="E28" s="874"/>
      <c r="F28" s="874"/>
      <c r="G28" s="874"/>
      <c r="H28" s="874"/>
      <c r="I28" s="874"/>
    </row>
    <row r="29" spans="1:9">
      <c r="D29" s="874" t="s">
        <v>1026</v>
      </c>
      <c r="E29" s="874"/>
      <c r="F29" s="874"/>
      <c r="G29" s="874"/>
      <c r="H29" s="874"/>
      <c r="I29" s="874"/>
    </row>
    <row r="30" spans="1:9">
      <c r="D30" s="875" t="s">
        <v>83</v>
      </c>
      <c r="E30" s="875"/>
      <c r="F30" s="875"/>
      <c r="G30" s="875"/>
      <c r="H30" s="875"/>
      <c r="I30" s="196"/>
    </row>
  </sheetData>
  <mergeCells count="14">
    <mergeCell ref="D28:I28"/>
    <mergeCell ref="D29:I29"/>
    <mergeCell ref="D30:H30"/>
    <mergeCell ref="A2:H2"/>
    <mergeCell ref="A3:H3"/>
    <mergeCell ref="A5:H5"/>
    <mergeCell ref="D7:H7"/>
    <mergeCell ref="D27:I27"/>
    <mergeCell ref="A24:B24"/>
    <mergeCell ref="N6:O6"/>
    <mergeCell ref="A7:A8"/>
    <mergeCell ref="B7:B8"/>
    <mergeCell ref="C7:C8"/>
    <mergeCell ref="F6:H6"/>
  </mergeCells>
  <printOptions horizontalCentered="1"/>
  <pageMargins left="0.70866141732283472" right="0.70866141732283472" top="0.23622047244094491" bottom="0" header="0.31496062992125984" footer="0.31496062992125984"/>
  <pageSetup paperSize="9" scale="96" orientation="landscape" r:id="rId1"/>
  <colBreaks count="1" manualBreakCount="1">
    <brk id="8" max="1048575" man="1"/>
  </colBreaks>
</worksheet>
</file>

<file path=xl/worksheets/sheet41.xml><?xml version="1.0" encoding="utf-8"?>
<worksheet xmlns="http://schemas.openxmlformats.org/spreadsheetml/2006/main" xmlns:r="http://schemas.openxmlformats.org/officeDocument/2006/relationships">
  <sheetPr>
    <pageSetUpPr fitToPage="1"/>
  </sheetPr>
  <dimension ref="A1:O29"/>
  <sheetViews>
    <sheetView topLeftCell="A13" zoomScaleSheetLayoutView="90" workbookViewId="0">
      <selection activeCell="K29" sqref="K29"/>
    </sheetView>
  </sheetViews>
  <sheetFormatPr defaultRowHeight="12.75"/>
  <cols>
    <col min="2" max="2" width="25.28515625" customWidth="1"/>
    <col min="3" max="3" width="16.7109375" customWidth="1"/>
    <col min="4" max="4" width="9.42578125" customWidth="1"/>
    <col min="5" max="5" width="9" customWidth="1"/>
    <col min="6" max="6" width="11.5703125" customWidth="1"/>
    <col min="7" max="8" width="10.42578125" customWidth="1"/>
    <col min="9" max="10" width="10.42578125" style="280" customWidth="1"/>
    <col min="11" max="11" width="10.5703125" customWidth="1"/>
    <col min="12" max="12" width="10.42578125" customWidth="1"/>
    <col min="13" max="13" width="11.5703125" customWidth="1"/>
    <col min="14" max="14" width="13" customWidth="1"/>
  </cols>
  <sheetData>
    <row r="1" spans="1:14" ht="18">
      <c r="A1" s="876" t="s">
        <v>0</v>
      </c>
      <c r="B1" s="876"/>
      <c r="C1" s="876"/>
      <c r="D1" s="876"/>
      <c r="E1" s="876"/>
      <c r="F1" s="876"/>
      <c r="G1" s="876"/>
      <c r="H1" s="876"/>
      <c r="I1" s="876"/>
      <c r="J1" s="876"/>
      <c r="K1" s="876"/>
      <c r="N1" s="231" t="s">
        <v>518</v>
      </c>
    </row>
    <row r="2" spans="1:14" ht="21">
      <c r="A2" s="877" t="s">
        <v>747</v>
      </c>
      <c r="B2" s="877"/>
      <c r="C2" s="877"/>
      <c r="D2" s="877"/>
      <c r="E2" s="877"/>
      <c r="F2" s="877"/>
      <c r="G2" s="877"/>
      <c r="H2" s="877"/>
      <c r="I2" s="877"/>
      <c r="J2" s="877"/>
      <c r="K2" s="877"/>
    </row>
    <row r="3" spans="1:14" ht="15">
      <c r="A3" s="189"/>
      <c r="B3" s="189"/>
      <c r="C3" s="189"/>
      <c r="D3" s="189"/>
      <c r="E3" s="189"/>
      <c r="F3" s="189"/>
      <c r="G3" s="189"/>
      <c r="H3" s="189"/>
      <c r="I3" s="277"/>
      <c r="J3" s="277"/>
    </row>
    <row r="4" spans="1:14" ht="18">
      <c r="A4" s="876" t="s">
        <v>517</v>
      </c>
      <c r="B4" s="876"/>
      <c r="C4" s="876"/>
      <c r="D4" s="876"/>
      <c r="E4" s="876"/>
      <c r="F4" s="876"/>
      <c r="G4" s="876"/>
      <c r="H4" s="876"/>
      <c r="I4" s="300"/>
      <c r="J4" s="300"/>
    </row>
    <row r="5" spans="1:14" ht="15">
      <c r="A5" s="190" t="s">
        <v>1041</v>
      </c>
      <c r="B5" s="190"/>
      <c r="C5" s="190"/>
      <c r="D5" s="190"/>
      <c r="E5" s="190"/>
      <c r="F5" s="190"/>
      <c r="G5" s="190"/>
      <c r="H5" s="189"/>
      <c r="I5" s="277"/>
      <c r="J5" s="277"/>
      <c r="L5" s="879" t="s">
        <v>1025</v>
      </c>
      <c r="M5" s="879"/>
      <c r="N5" s="879"/>
    </row>
    <row r="6" spans="1:14" ht="28.5" customHeight="1">
      <c r="A6" s="964" t="s">
        <v>2</v>
      </c>
      <c r="B6" s="964" t="s">
        <v>36</v>
      </c>
      <c r="C6" s="780" t="s">
        <v>402</v>
      </c>
      <c r="D6" s="788" t="s">
        <v>452</v>
      </c>
      <c r="E6" s="788"/>
      <c r="F6" s="788"/>
      <c r="G6" s="788"/>
      <c r="H6" s="766"/>
      <c r="I6" s="1000" t="s">
        <v>543</v>
      </c>
      <c r="J6" s="1000" t="s">
        <v>544</v>
      </c>
      <c r="K6" s="966" t="s">
        <v>497</v>
      </c>
      <c r="L6" s="966"/>
      <c r="M6" s="966"/>
      <c r="N6" s="966"/>
    </row>
    <row r="7" spans="1:14" ht="39" customHeight="1">
      <c r="A7" s="965"/>
      <c r="B7" s="965"/>
      <c r="C7" s="780"/>
      <c r="D7" s="5" t="s">
        <v>451</v>
      </c>
      <c r="E7" s="5" t="s">
        <v>403</v>
      </c>
      <c r="F7" s="64" t="s">
        <v>404</v>
      </c>
      <c r="G7" s="5" t="s">
        <v>405</v>
      </c>
      <c r="H7" s="5" t="s">
        <v>46</v>
      </c>
      <c r="I7" s="1000"/>
      <c r="J7" s="1000"/>
      <c r="K7" s="223" t="s">
        <v>406</v>
      </c>
      <c r="L7" s="25" t="s">
        <v>498</v>
      </c>
      <c r="M7" s="5" t="s">
        <v>407</v>
      </c>
      <c r="N7" s="25" t="s">
        <v>408</v>
      </c>
    </row>
    <row r="8" spans="1:14" ht="15">
      <c r="A8" s="193" t="s">
        <v>261</v>
      </c>
      <c r="B8" s="193" t="s">
        <v>262</v>
      </c>
      <c r="C8" s="193" t="s">
        <v>263</v>
      </c>
      <c r="D8" s="193" t="s">
        <v>264</v>
      </c>
      <c r="E8" s="193" t="s">
        <v>265</v>
      </c>
      <c r="F8" s="193" t="s">
        <v>266</v>
      </c>
      <c r="G8" s="193" t="s">
        <v>267</v>
      </c>
      <c r="H8" s="193" t="s">
        <v>268</v>
      </c>
      <c r="I8" s="301" t="s">
        <v>287</v>
      </c>
      <c r="J8" s="301" t="s">
        <v>288</v>
      </c>
      <c r="K8" s="193" t="s">
        <v>289</v>
      </c>
      <c r="L8" s="193" t="s">
        <v>317</v>
      </c>
      <c r="M8" s="193" t="s">
        <v>318</v>
      </c>
      <c r="N8" s="193" t="s">
        <v>319</v>
      </c>
    </row>
    <row r="9" spans="1:14" ht="21" customHeight="1">
      <c r="A9" s="434">
        <v>1</v>
      </c>
      <c r="B9" s="18" t="s">
        <v>901</v>
      </c>
      <c r="C9" s="452">
        <v>928</v>
      </c>
      <c r="D9" s="439">
        <f>C9</f>
        <v>928</v>
      </c>
      <c r="E9" s="193"/>
      <c r="F9" s="193"/>
      <c r="G9" s="193"/>
      <c r="H9" s="193"/>
      <c r="I9" s="464"/>
      <c r="J9" s="439">
        <f>D9</f>
        <v>928</v>
      </c>
      <c r="K9" s="439">
        <f>J9</f>
        <v>928</v>
      </c>
      <c r="L9" s="439">
        <f>K9</f>
        <v>928</v>
      </c>
      <c r="M9" s="193"/>
      <c r="N9" s="439">
        <f>L9</f>
        <v>928</v>
      </c>
    </row>
    <row r="10" spans="1:14" ht="21" customHeight="1">
      <c r="A10" s="434">
        <v>2</v>
      </c>
      <c r="B10" s="18" t="s">
        <v>902</v>
      </c>
      <c r="C10" s="452">
        <v>881</v>
      </c>
      <c r="D10" s="439">
        <f t="shared" ref="D10:D22" si="0">C10</f>
        <v>881</v>
      </c>
      <c r="E10" s="193"/>
      <c r="F10" s="193"/>
      <c r="G10" s="193"/>
      <c r="H10" s="193"/>
      <c r="I10" s="464"/>
      <c r="J10" s="439">
        <f t="shared" ref="J10:J22" si="1">D10</f>
        <v>881</v>
      </c>
      <c r="K10" s="439">
        <f t="shared" ref="K10:L22" si="2">J10</f>
        <v>881</v>
      </c>
      <c r="L10" s="439">
        <f t="shared" si="2"/>
        <v>881</v>
      </c>
      <c r="M10" s="193"/>
      <c r="N10" s="439">
        <f t="shared" ref="N10:N22" si="3">L10</f>
        <v>881</v>
      </c>
    </row>
    <row r="11" spans="1:14" ht="21" customHeight="1">
      <c r="A11" s="434">
        <v>3</v>
      </c>
      <c r="B11" s="18" t="s">
        <v>903</v>
      </c>
      <c r="C11" s="452">
        <v>692</v>
      </c>
      <c r="D11" s="439">
        <f t="shared" si="0"/>
        <v>692</v>
      </c>
      <c r="E11" s="193"/>
      <c r="F11" s="193"/>
      <c r="G11" s="193"/>
      <c r="H11" s="193"/>
      <c r="I11" s="464"/>
      <c r="J11" s="439">
        <f t="shared" si="1"/>
        <v>692</v>
      </c>
      <c r="K11" s="439">
        <f t="shared" si="2"/>
        <v>692</v>
      </c>
      <c r="L11" s="439">
        <f t="shared" si="2"/>
        <v>692</v>
      </c>
      <c r="M11" s="193"/>
      <c r="N11" s="439">
        <f t="shared" si="3"/>
        <v>692</v>
      </c>
    </row>
    <row r="12" spans="1:14" ht="21" customHeight="1">
      <c r="A12" s="434">
        <v>4</v>
      </c>
      <c r="B12" s="18" t="s">
        <v>904</v>
      </c>
      <c r="C12" s="452">
        <v>741</v>
      </c>
      <c r="D12" s="439">
        <f t="shared" si="0"/>
        <v>741</v>
      </c>
      <c r="E12" s="193"/>
      <c r="F12" s="193"/>
      <c r="G12" s="193"/>
      <c r="H12" s="193"/>
      <c r="I12" s="464"/>
      <c r="J12" s="439">
        <f t="shared" si="1"/>
        <v>741</v>
      </c>
      <c r="K12" s="439">
        <f t="shared" si="2"/>
        <v>741</v>
      </c>
      <c r="L12" s="439">
        <f t="shared" si="2"/>
        <v>741</v>
      </c>
      <c r="M12" s="193"/>
      <c r="N12" s="439">
        <f t="shared" si="3"/>
        <v>741</v>
      </c>
    </row>
    <row r="13" spans="1:14" ht="21" customHeight="1">
      <c r="A13" s="434">
        <v>5</v>
      </c>
      <c r="B13" s="18" t="s">
        <v>905</v>
      </c>
      <c r="C13" s="452">
        <v>881</v>
      </c>
      <c r="D13" s="439">
        <f t="shared" si="0"/>
        <v>881</v>
      </c>
      <c r="E13" s="193"/>
      <c r="F13" s="193"/>
      <c r="G13" s="193"/>
      <c r="H13" s="193"/>
      <c r="I13" s="464"/>
      <c r="J13" s="439">
        <f t="shared" si="1"/>
        <v>881</v>
      </c>
      <c r="K13" s="439">
        <f t="shared" si="2"/>
        <v>881</v>
      </c>
      <c r="L13" s="439">
        <f t="shared" si="2"/>
        <v>881</v>
      </c>
      <c r="M13" s="193"/>
      <c r="N13" s="439">
        <f t="shared" si="3"/>
        <v>881</v>
      </c>
    </row>
    <row r="14" spans="1:14" ht="21" customHeight="1">
      <c r="A14" s="434">
        <v>6</v>
      </c>
      <c r="B14" s="18" t="s">
        <v>906</v>
      </c>
      <c r="C14" s="452">
        <v>526</v>
      </c>
      <c r="D14" s="439">
        <f t="shared" si="0"/>
        <v>526</v>
      </c>
      <c r="E14" s="193"/>
      <c r="F14" s="193"/>
      <c r="G14" s="193"/>
      <c r="H14" s="193"/>
      <c r="I14" s="464"/>
      <c r="J14" s="439">
        <f t="shared" si="1"/>
        <v>526</v>
      </c>
      <c r="K14" s="439">
        <f t="shared" si="2"/>
        <v>526</v>
      </c>
      <c r="L14" s="439">
        <f t="shared" si="2"/>
        <v>526</v>
      </c>
      <c r="M14" s="193"/>
      <c r="N14" s="439">
        <f t="shared" si="3"/>
        <v>526</v>
      </c>
    </row>
    <row r="15" spans="1:14" ht="21" customHeight="1">
      <c r="A15" s="434">
        <v>7</v>
      </c>
      <c r="B15" s="18" t="s">
        <v>907</v>
      </c>
      <c r="C15" s="452">
        <v>943</v>
      </c>
      <c r="D15" s="439">
        <f t="shared" si="0"/>
        <v>943</v>
      </c>
      <c r="E15" s="193"/>
      <c r="F15" s="193"/>
      <c r="G15" s="193"/>
      <c r="H15" s="193"/>
      <c r="I15" s="464"/>
      <c r="J15" s="439">
        <f t="shared" si="1"/>
        <v>943</v>
      </c>
      <c r="K15" s="439">
        <f t="shared" si="2"/>
        <v>943</v>
      </c>
      <c r="L15" s="439">
        <f t="shared" si="2"/>
        <v>943</v>
      </c>
      <c r="M15" s="193"/>
      <c r="N15" s="439">
        <f t="shared" si="3"/>
        <v>943</v>
      </c>
    </row>
    <row r="16" spans="1:14" ht="21" customHeight="1">
      <c r="A16" s="434">
        <v>8</v>
      </c>
      <c r="B16" s="18" t="s">
        <v>908</v>
      </c>
      <c r="C16" s="452">
        <v>957</v>
      </c>
      <c r="D16" s="439">
        <f t="shared" si="0"/>
        <v>957</v>
      </c>
      <c r="E16" s="193"/>
      <c r="F16" s="193"/>
      <c r="G16" s="193"/>
      <c r="H16" s="193"/>
      <c r="I16" s="464"/>
      <c r="J16" s="439">
        <f t="shared" si="1"/>
        <v>957</v>
      </c>
      <c r="K16" s="439">
        <f t="shared" si="2"/>
        <v>957</v>
      </c>
      <c r="L16" s="439">
        <f t="shared" si="2"/>
        <v>957</v>
      </c>
      <c r="M16" s="193"/>
      <c r="N16" s="439">
        <f t="shared" si="3"/>
        <v>957</v>
      </c>
    </row>
    <row r="17" spans="1:15" ht="21" customHeight="1">
      <c r="A17" s="434">
        <v>9</v>
      </c>
      <c r="B17" s="18" t="s">
        <v>909</v>
      </c>
      <c r="C17" s="452">
        <v>942</v>
      </c>
      <c r="D17" s="439">
        <f t="shared" si="0"/>
        <v>942</v>
      </c>
      <c r="E17" s="9"/>
      <c r="F17" s="9"/>
      <c r="G17" s="9"/>
      <c r="H17" s="9"/>
      <c r="I17" s="464"/>
      <c r="J17" s="439">
        <f t="shared" si="1"/>
        <v>942</v>
      </c>
      <c r="K17" s="439">
        <f t="shared" si="2"/>
        <v>942</v>
      </c>
      <c r="L17" s="439">
        <f t="shared" si="2"/>
        <v>942</v>
      </c>
      <c r="M17" s="9"/>
      <c r="N17" s="439">
        <f t="shared" si="3"/>
        <v>942</v>
      </c>
    </row>
    <row r="18" spans="1:15" ht="21" customHeight="1">
      <c r="A18" s="434">
        <v>10</v>
      </c>
      <c r="B18" s="18" t="s">
        <v>910</v>
      </c>
      <c r="C18" s="452">
        <v>1422</v>
      </c>
      <c r="D18" s="439">
        <f t="shared" si="0"/>
        <v>1422</v>
      </c>
      <c r="E18" s="9"/>
      <c r="F18" s="9"/>
      <c r="G18" s="9"/>
      <c r="H18" s="9"/>
      <c r="I18" s="464"/>
      <c r="J18" s="439">
        <f t="shared" si="1"/>
        <v>1422</v>
      </c>
      <c r="K18" s="439">
        <f t="shared" si="2"/>
        <v>1422</v>
      </c>
      <c r="L18" s="439">
        <f t="shared" si="2"/>
        <v>1422</v>
      </c>
      <c r="M18" s="9"/>
      <c r="N18" s="439">
        <f t="shared" si="3"/>
        <v>1422</v>
      </c>
    </row>
    <row r="19" spans="1:15" ht="21" customHeight="1">
      <c r="A19" s="434">
        <v>11</v>
      </c>
      <c r="B19" s="18" t="s">
        <v>911</v>
      </c>
      <c r="C19" s="452">
        <v>1231</v>
      </c>
      <c r="D19" s="439">
        <f t="shared" si="0"/>
        <v>1231</v>
      </c>
      <c r="E19" s="9"/>
      <c r="F19" s="9"/>
      <c r="G19" s="9"/>
      <c r="H19" s="9"/>
      <c r="I19" s="464"/>
      <c r="J19" s="439">
        <f t="shared" si="1"/>
        <v>1231</v>
      </c>
      <c r="K19" s="439">
        <f t="shared" si="2"/>
        <v>1231</v>
      </c>
      <c r="L19" s="439">
        <f t="shared" si="2"/>
        <v>1231</v>
      </c>
      <c r="M19" s="9"/>
      <c r="N19" s="439">
        <f t="shared" si="3"/>
        <v>1231</v>
      </c>
    </row>
    <row r="20" spans="1:15" ht="21" customHeight="1">
      <c r="A20" s="434">
        <v>12</v>
      </c>
      <c r="B20" s="18" t="s">
        <v>912</v>
      </c>
      <c r="C20" s="452">
        <v>321</v>
      </c>
      <c r="D20" s="439">
        <f t="shared" si="0"/>
        <v>321</v>
      </c>
      <c r="E20" s="9"/>
      <c r="F20" s="9"/>
      <c r="G20" s="9"/>
      <c r="H20" s="9"/>
      <c r="I20" s="464"/>
      <c r="J20" s="439">
        <f t="shared" si="1"/>
        <v>321</v>
      </c>
      <c r="K20" s="439">
        <f t="shared" si="2"/>
        <v>321</v>
      </c>
      <c r="L20" s="439">
        <f t="shared" si="2"/>
        <v>321</v>
      </c>
      <c r="M20" s="9"/>
      <c r="N20" s="439">
        <f t="shared" si="3"/>
        <v>321</v>
      </c>
    </row>
    <row r="21" spans="1:15" ht="21" customHeight="1">
      <c r="A21" s="434">
        <v>13</v>
      </c>
      <c r="B21" s="18" t="s">
        <v>913</v>
      </c>
      <c r="C21" s="452">
        <v>1282</v>
      </c>
      <c r="D21" s="439">
        <f t="shared" si="0"/>
        <v>1282</v>
      </c>
      <c r="E21" s="9"/>
      <c r="F21" s="9"/>
      <c r="G21" s="9"/>
      <c r="H21" s="9"/>
      <c r="I21" s="464"/>
      <c r="J21" s="439">
        <f t="shared" si="1"/>
        <v>1282</v>
      </c>
      <c r="K21" s="439">
        <f t="shared" si="2"/>
        <v>1282</v>
      </c>
      <c r="L21" s="439">
        <f t="shared" si="2"/>
        <v>1282</v>
      </c>
      <c r="M21" s="9"/>
      <c r="N21" s="439">
        <f t="shared" si="3"/>
        <v>1282</v>
      </c>
      <c r="O21" s="15" t="s">
        <v>401</v>
      </c>
    </row>
    <row r="22" spans="1:15" ht="21" customHeight="1">
      <c r="A22" s="434">
        <v>14</v>
      </c>
      <c r="B22" s="18" t="s">
        <v>914</v>
      </c>
      <c r="C22" s="452">
        <v>577</v>
      </c>
      <c r="D22" s="439">
        <f t="shared" si="0"/>
        <v>577</v>
      </c>
      <c r="E22" s="9"/>
      <c r="F22" s="9"/>
      <c r="G22" s="9"/>
      <c r="H22" s="9"/>
      <c r="I22" s="217"/>
      <c r="J22" s="439">
        <f t="shared" si="1"/>
        <v>577</v>
      </c>
      <c r="K22" s="439">
        <f t="shared" si="2"/>
        <v>577</v>
      </c>
      <c r="L22" s="439">
        <f t="shared" si="2"/>
        <v>577</v>
      </c>
      <c r="M22" s="9"/>
      <c r="N22" s="439">
        <f t="shared" si="3"/>
        <v>577</v>
      </c>
    </row>
    <row r="23" spans="1:15" ht="21.6" customHeight="1">
      <c r="A23" s="761" t="s">
        <v>17</v>
      </c>
      <c r="B23" s="762"/>
      <c r="C23" s="632">
        <f>SUM(C9:C22)</f>
        <v>12324</v>
      </c>
      <c r="D23" s="634">
        <f t="shared" ref="D23:N23" si="4">SUM(D9:D22)</f>
        <v>12324</v>
      </c>
      <c r="E23" s="634">
        <f t="shared" si="4"/>
        <v>0</v>
      </c>
      <c r="F23" s="634">
        <f t="shared" si="4"/>
        <v>0</v>
      </c>
      <c r="G23" s="634">
        <f t="shared" si="4"/>
        <v>0</v>
      </c>
      <c r="H23" s="634">
        <f t="shared" si="4"/>
        <v>0</v>
      </c>
      <c r="I23" s="634">
        <f t="shared" si="4"/>
        <v>0</v>
      </c>
      <c r="J23" s="634">
        <f t="shared" si="4"/>
        <v>12324</v>
      </c>
      <c r="K23" s="634">
        <f t="shared" si="4"/>
        <v>12324</v>
      </c>
      <c r="L23" s="634">
        <f t="shared" si="4"/>
        <v>12324</v>
      </c>
      <c r="M23" s="634">
        <f t="shared" si="4"/>
        <v>0</v>
      </c>
      <c r="N23" s="634">
        <f t="shared" si="4"/>
        <v>12324</v>
      </c>
    </row>
    <row r="26" spans="1:15" ht="12.75" customHeight="1">
      <c r="A26" s="196"/>
      <c r="B26" s="196"/>
      <c r="C26" s="196"/>
      <c r="D26" s="196"/>
      <c r="H26" s="874" t="s">
        <v>1056</v>
      </c>
      <c r="I26" s="874"/>
      <c r="J26" s="874"/>
      <c r="K26" s="874"/>
      <c r="L26" s="874"/>
      <c r="M26" s="874"/>
      <c r="N26" s="874"/>
    </row>
    <row r="27" spans="1:15" ht="12.75" customHeight="1">
      <c r="A27" s="196"/>
      <c r="B27" s="196"/>
      <c r="C27" s="196"/>
      <c r="D27" s="196"/>
      <c r="H27" s="874" t="s">
        <v>13</v>
      </c>
      <c r="I27" s="874"/>
      <c r="J27" s="874"/>
      <c r="K27" s="874"/>
      <c r="L27" s="874"/>
      <c r="M27" s="874"/>
      <c r="N27" s="874"/>
    </row>
    <row r="28" spans="1:15" ht="12.75" customHeight="1">
      <c r="A28" s="196"/>
      <c r="B28" s="196"/>
      <c r="C28" s="196"/>
      <c r="D28" s="196"/>
      <c r="H28" s="874" t="s">
        <v>1026</v>
      </c>
      <c r="I28" s="874"/>
      <c r="J28" s="874"/>
      <c r="K28" s="874"/>
      <c r="L28" s="874"/>
      <c r="M28" s="874"/>
      <c r="N28" s="874"/>
    </row>
    <row r="29" spans="1:15">
      <c r="A29" s="196" t="s">
        <v>1054</v>
      </c>
      <c r="C29" s="196"/>
      <c r="D29" s="196"/>
      <c r="K29" s="198" t="s">
        <v>83</v>
      </c>
    </row>
  </sheetData>
  <mergeCells count="15">
    <mergeCell ref="H28:N28"/>
    <mergeCell ref="A23:B23"/>
    <mergeCell ref="D6:H6"/>
    <mergeCell ref="C6:C7"/>
    <mergeCell ref="A1:K1"/>
    <mergeCell ref="A2:K2"/>
    <mergeCell ref="A4:H4"/>
    <mergeCell ref="A6:A7"/>
    <mergeCell ref="B6:B7"/>
    <mergeCell ref="K6:N6"/>
    <mergeCell ref="L5:N5"/>
    <mergeCell ref="I6:I7"/>
    <mergeCell ref="J6:J7"/>
    <mergeCell ref="H26:N26"/>
    <mergeCell ref="H27:N27"/>
  </mergeCells>
  <printOptions horizontalCentered="1"/>
  <pageMargins left="0.70866141732283472" right="0.70866141732283472" top="0.23622047244094491" bottom="0" header="0.31496062992125984" footer="0.31496062992125984"/>
  <pageSetup paperSize="9" scale="79" orientation="landscape" r:id="rId1"/>
</worksheet>
</file>

<file path=xl/worksheets/sheet42.xml><?xml version="1.0" encoding="utf-8"?>
<worksheet xmlns="http://schemas.openxmlformats.org/spreadsheetml/2006/main" xmlns:r="http://schemas.openxmlformats.org/officeDocument/2006/relationships">
  <sheetPr>
    <pageSetUpPr fitToPage="1"/>
  </sheetPr>
  <dimension ref="A1:I30"/>
  <sheetViews>
    <sheetView topLeftCell="A19" zoomScaleSheetLayoutView="120" workbookViewId="0">
      <selection activeCell="A25" sqref="A25:H25"/>
    </sheetView>
  </sheetViews>
  <sheetFormatPr defaultRowHeight="12.75"/>
  <cols>
    <col min="1" max="1" width="8.28515625" customWidth="1"/>
    <col min="2" max="2" width="19.7109375" customWidth="1"/>
    <col min="3" max="3" width="23.85546875" customWidth="1"/>
    <col min="4" max="4" width="12.5703125" customWidth="1"/>
    <col min="5" max="5" width="13" customWidth="1"/>
    <col min="6" max="6" width="14.7109375" customWidth="1"/>
    <col min="7" max="7" width="13.5703125" customWidth="1"/>
    <col min="8" max="8" width="20" customWidth="1"/>
  </cols>
  <sheetData>
    <row r="1" spans="1:8" ht="18">
      <c r="A1" s="876" t="s">
        <v>0</v>
      </c>
      <c r="B1" s="876"/>
      <c r="C1" s="876"/>
      <c r="D1" s="876"/>
      <c r="E1" s="876"/>
      <c r="F1" s="876"/>
      <c r="G1" s="876"/>
      <c r="H1" s="231" t="s">
        <v>520</v>
      </c>
    </row>
    <row r="2" spans="1:8" ht="21">
      <c r="A2" s="877" t="s">
        <v>747</v>
      </c>
      <c r="B2" s="877"/>
      <c r="C2" s="877"/>
      <c r="D2" s="877"/>
      <c r="E2" s="877"/>
      <c r="F2" s="877"/>
      <c r="G2" s="877"/>
    </row>
    <row r="3" spans="1:8" ht="15">
      <c r="A3" s="189"/>
      <c r="B3" s="189"/>
      <c r="C3" s="189"/>
      <c r="D3" s="189"/>
      <c r="E3" s="189"/>
      <c r="F3" s="189"/>
      <c r="G3" s="189"/>
    </row>
    <row r="4" spans="1:8" ht="18">
      <c r="A4" s="876" t="s">
        <v>519</v>
      </c>
      <c r="B4" s="876"/>
      <c r="C4" s="876"/>
      <c r="D4" s="876"/>
      <c r="E4" s="876"/>
      <c r="F4" s="876"/>
      <c r="G4" s="876"/>
    </row>
    <row r="5" spans="1:8" ht="24" customHeight="1">
      <c r="A5" s="190" t="s">
        <v>900</v>
      </c>
      <c r="B5" s="190"/>
      <c r="C5" s="190"/>
      <c r="D5" s="190"/>
      <c r="E5" s="190"/>
      <c r="F5" s="1001" t="s">
        <v>1025</v>
      </c>
      <c r="G5" s="1001"/>
      <c r="H5" s="1001"/>
    </row>
    <row r="6" spans="1:8" ht="21.75" customHeight="1">
      <c r="A6" s="964" t="s">
        <v>2</v>
      </c>
      <c r="B6" s="964" t="s">
        <v>499</v>
      </c>
      <c r="C6" s="780" t="s">
        <v>36</v>
      </c>
      <c r="D6" s="780" t="s">
        <v>504</v>
      </c>
      <c r="E6" s="780"/>
      <c r="F6" s="788" t="s">
        <v>505</v>
      </c>
      <c r="G6" s="788"/>
      <c r="H6" s="964" t="s">
        <v>226</v>
      </c>
    </row>
    <row r="7" spans="1:8" ht="25.5" customHeight="1">
      <c r="A7" s="965"/>
      <c r="B7" s="965"/>
      <c r="C7" s="780"/>
      <c r="D7" s="5" t="s">
        <v>500</v>
      </c>
      <c r="E7" s="5" t="s">
        <v>501</v>
      </c>
      <c r="F7" s="64" t="s">
        <v>502</v>
      </c>
      <c r="G7" s="5" t="s">
        <v>503</v>
      </c>
      <c r="H7" s="965"/>
    </row>
    <row r="8" spans="1:8" ht="15">
      <c r="A8" s="193" t="s">
        <v>261</v>
      </c>
      <c r="B8" s="193" t="s">
        <v>262</v>
      </c>
      <c r="C8" s="193" t="s">
        <v>263</v>
      </c>
      <c r="D8" s="193" t="s">
        <v>264</v>
      </c>
      <c r="E8" s="193" t="s">
        <v>265</v>
      </c>
      <c r="F8" s="193" t="s">
        <v>266</v>
      </c>
      <c r="G8" s="193" t="s">
        <v>267</v>
      </c>
      <c r="H8" s="193">
        <v>8</v>
      </c>
    </row>
    <row r="9" spans="1:8" ht="27" customHeight="1">
      <c r="A9" s="624">
        <v>1</v>
      </c>
      <c r="B9" s="1002" t="s">
        <v>1052</v>
      </c>
      <c r="C9" s="18" t="s">
        <v>901</v>
      </c>
      <c r="D9" s="666">
        <v>842</v>
      </c>
      <c r="E9" s="666">
        <f>D9</f>
        <v>842</v>
      </c>
      <c r="F9" s="666">
        <f>E9-G9</f>
        <v>842</v>
      </c>
      <c r="G9" s="666">
        <v>0</v>
      </c>
      <c r="H9" s="193"/>
    </row>
    <row r="10" spans="1:8" ht="35.450000000000003" customHeight="1">
      <c r="A10" s="624">
        <v>2</v>
      </c>
      <c r="B10" s="1003"/>
      <c r="C10" s="18" t="s">
        <v>902</v>
      </c>
      <c r="D10" s="666">
        <v>336</v>
      </c>
      <c r="E10" s="666">
        <f t="shared" ref="E10:E22" si="0">D10</f>
        <v>336</v>
      </c>
      <c r="F10" s="666">
        <f t="shared" ref="F10:F22" si="1">E10-G10</f>
        <v>334</v>
      </c>
      <c r="G10" s="666">
        <v>2</v>
      </c>
      <c r="H10" s="207" t="s">
        <v>1053</v>
      </c>
    </row>
    <row r="11" spans="1:8" ht="27" customHeight="1">
      <c r="A11" s="624">
        <v>3</v>
      </c>
      <c r="B11" s="1003"/>
      <c r="C11" s="18" t="s">
        <v>903</v>
      </c>
      <c r="D11" s="666">
        <v>784</v>
      </c>
      <c r="E11" s="666">
        <f t="shared" si="0"/>
        <v>784</v>
      </c>
      <c r="F11" s="666">
        <f t="shared" si="1"/>
        <v>784</v>
      </c>
      <c r="G11" s="666">
        <v>0</v>
      </c>
      <c r="H11" s="193"/>
    </row>
    <row r="12" spans="1:8" ht="34.9" customHeight="1">
      <c r="A12" s="624">
        <v>4</v>
      </c>
      <c r="B12" s="1003"/>
      <c r="C12" s="18" t="s">
        <v>904</v>
      </c>
      <c r="D12" s="666">
        <v>366</v>
      </c>
      <c r="E12" s="666">
        <f t="shared" si="0"/>
        <v>366</v>
      </c>
      <c r="F12" s="666">
        <f t="shared" si="1"/>
        <v>366</v>
      </c>
      <c r="G12" s="666">
        <v>0</v>
      </c>
      <c r="H12" s="207"/>
    </row>
    <row r="13" spans="1:8" ht="27" customHeight="1">
      <c r="A13" s="624">
        <v>5</v>
      </c>
      <c r="B13" s="1003"/>
      <c r="C13" s="18" t="s">
        <v>905</v>
      </c>
      <c r="D13" s="666">
        <v>655</v>
      </c>
      <c r="E13" s="666">
        <f t="shared" si="0"/>
        <v>655</v>
      </c>
      <c r="F13" s="666">
        <f t="shared" si="1"/>
        <v>654</v>
      </c>
      <c r="G13" s="666">
        <v>1</v>
      </c>
      <c r="H13" s="207" t="s">
        <v>1053</v>
      </c>
    </row>
    <row r="14" spans="1:8" ht="27" customHeight="1">
      <c r="A14" s="624">
        <v>6</v>
      </c>
      <c r="B14" s="1003"/>
      <c r="C14" s="18" t="s">
        <v>906</v>
      </c>
      <c r="D14" s="666">
        <v>134</v>
      </c>
      <c r="E14" s="666">
        <f t="shared" si="0"/>
        <v>134</v>
      </c>
      <c r="F14" s="666">
        <f t="shared" si="1"/>
        <v>133</v>
      </c>
      <c r="G14" s="666">
        <v>1</v>
      </c>
      <c r="H14" s="207" t="s">
        <v>1053</v>
      </c>
    </row>
    <row r="15" spans="1:8" ht="27" customHeight="1">
      <c r="A15" s="624">
        <v>7</v>
      </c>
      <c r="B15" s="1003"/>
      <c r="C15" s="18" t="s">
        <v>907</v>
      </c>
      <c r="D15" s="666">
        <v>1107</v>
      </c>
      <c r="E15" s="666">
        <f t="shared" si="0"/>
        <v>1107</v>
      </c>
      <c r="F15" s="666">
        <f t="shared" si="1"/>
        <v>1106</v>
      </c>
      <c r="G15" s="666">
        <v>1</v>
      </c>
      <c r="H15" s="207" t="s">
        <v>1053</v>
      </c>
    </row>
    <row r="16" spans="1:8" ht="27" customHeight="1">
      <c r="A16" s="624">
        <v>8</v>
      </c>
      <c r="B16" s="1003"/>
      <c r="C16" s="18" t="s">
        <v>908</v>
      </c>
      <c r="D16" s="666">
        <v>751</v>
      </c>
      <c r="E16" s="666">
        <f t="shared" si="0"/>
        <v>751</v>
      </c>
      <c r="F16" s="666">
        <f t="shared" si="1"/>
        <v>751</v>
      </c>
      <c r="G16" s="666">
        <v>0</v>
      </c>
      <c r="H16" s="193"/>
    </row>
    <row r="17" spans="1:9" ht="31.15" customHeight="1">
      <c r="A17" s="624">
        <v>9</v>
      </c>
      <c r="B17" s="1003"/>
      <c r="C17" s="18" t="s">
        <v>909</v>
      </c>
      <c r="D17" s="666">
        <v>296</v>
      </c>
      <c r="E17" s="666">
        <f t="shared" si="0"/>
        <v>296</v>
      </c>
      <c r="F17" s="666">
        <f t="shared" si="1"/>
        <v>296</v>
      </c>
      <c r="G17" s="666">
        <v>0</v>
      </c>
      <c r="H17" s="207"/>
    </row>
    <row r="18" spans="1:9" ht="27" customHeight="1">
      <c r="A18" s="624">
        <v>10</v>
      </c>
      <c r="B18" s="1003"/>
      <c r="C18" s="18" t="s">
        <v>910</v>
      </c>
      <c r="D18" s="666">
        <v>232</v>
      </c>
      <c r="E18" s="666">
        <f t="shared" si="0"/>
        <v>232</v>
      </c>
      <c r="F18" s="666">
        <f t="shared" si="1"/>
        <v>232</v>
      </c>
      <c r="G18" s="666">
        <v>0</v>
      </c>
      <c r="H18" s="9"/>
    </row>
    <row r="19" spans="1:9" ht="31.9" customHeight="1">
      <c r="A19" s="624">
        <v>11</v>
      </c>
      <c r="B19" s="1003"/>
      <c r="C19" s="18" t="s">
        <v>911</v>
      </c>
      <c r="D19" s="666">
        <v>618</v>
      </c>
      <c r="E19" s="666">
        <f t="shared" si="0"/>
        <v>618</v>
      </c>
      <c r="F19" s="666">
        <f t="shared" si="1"/>
        <v>618</v>
      </c>
      <c r="G19" s="666">
        <v>0</v>
      </c>
      <c r="H19" s="207"/>
    </row>
    <row r="20" spans="1:9" ht="33.6" customHeight="1">
      <c r="A20" s="624">
        <v>12</v>
      </c>
      <c r="B20" s="1003"/>
      <c r="C20" s="18" t="s">
        <v>912</v>
      </c>
      <c r="D20" s="666">
        <v>598</v>
      </c>
      <c r="E20" s="666">
        <f t="shared" si="0"/>
        <v>598</v>
      </c>
      <c r="F20" s="666">
        <f t="shared" si="1"/>
        <v>598</v>
      </c>
      <c r="G20" s="666">
        <v>0</v>
      </c>
      <c r="H20" s="207"/>
    </row>
    <row r="21" spans="1:9" ht="27" customHeight="1">
      <c r="A21" s="624">
        <v>13</v>
      </c>
      <c r="B21" s="1003"/>
      <c r="C21" s="18" t="s">
        <v>913</v>
      </c>
      <c r="D21" s="666">
        <v>375</v>
      </c>
      <c r="E21" s="666">
        <f t="shared" si="0"/>
        <v>375</v>
      </c>
      <c r="F21" s="666">
        <f t="shared" si="1"/>
        <v>373</v>
      </c>
      <c r="G21" s="666">
        <v>2</v>
      </c>
      <c r="H21" s="207" t="s">
        <v>1053</v>
      </c>
      <c r="I21" s="15" t="s">
        <v>401</v>
      </c>
    </row>
    <row r="22" spans="1:9" ht="27" customHeight="1">
      <c r="A22" s="624">
        <v>14</v>
      </c>
      <c r="B22" s="1004"/>
      <c r="C22" s="18" t="s">
        <v>914</v>
      </c>
      <c r="D22" s="666">
        <v>92</v>
      </c>
      <c r="E22" s="666">
        <f t="shared" si="0"/>
        <v>92</v>
      </c>
      <c r="F22" s="666">
        <f t="shared" si="1"/>
        <v>92</v>
      </c>
      <c r="G22" s="666">
        <v>0</v>
      </c>
      <c r="H22" s="9"/>
    </row>
    <row r="23" spans="1:9" ht="24.6" customHeight="1">
      <c r="A23" s="761" t="s">
        <v>17</v>
      </c>
      <c r="B23" s="762"/>
      <c r="C23" s="9"/>
      <c r="D23" s="667">
        <f>SUM(D9:D22)</f>
        <v>7186</v>
      </c>
      <c r="E23" s="667">
        <f>SUM(E9:E22)</f>
        <v>7186</v>
      </c>
      <c r="F23" s="667">
        <f>SUM(F9:F22)</f>
        <v>7179</v>
      </c>
      <c r="G23" s="667">
        <f>SUM(G9:G22)</f>
        <v>7</v>
      </c>
      <c r="H23" s="9"/>
    </row>
    <row r="24" spans="1:9" ht="97.9" customHeight="1">
      <c r="A24" s="1005" t="s">
        <v>1077</v>
      </c>
      <c r="B24" s="1005"/>
      <c r="C24" s="1005"/>
      <c r="D24" s="1005"/>
      <c r="E24" s="1005"/>
      <c r="F24" s="1005"/>
      <c r="G24" s="1005"/>
      <c r="H24" s="1005"/>
    </row>
    <row r="25" spans="1:9" ht="70.150000000000006" customHeight="1">
      <c r="A25" s="1006" t="s">
        <v>1076</v>
      </c>
      <c r="B25" s="1006"/>
      <c r="C25" s="1006"/>
      <c r="D25" s="1006"/>
      <c r="E25" s="1006"/>
      <c r="F25" s="1006"/>
      <c r="G25" s="1006"/>
      <c r="H25" s="1006"/>
    </row>
    <row r="26" spans="1:9" ht="31.9" customHeight="1">
      <c r="A26" s="668"/>
      <c r="B26" s="668"/>
      <c r="C26" s="668"/>
      <c r="D26" s="668"/>
      <c r="E26" s="668"/>
      <c r="F26" s="668"/>
      <c r="G26" s="668"/>
      <c r="H26" s="668"/>
    </row>
    <row r="27" spans="1:9" ht="12.75" customHeight="1">
      <c r="A27" s="196"/>
      <c r="B27" s="196"/>
      <c r="C27" s="196"/>
      <c r="D27" s="196"/>
      <c r="F27" s="874" t="s">
        <v>1056</v>
      </c>
      <c r="G27" s="874"/>
      <c r="H27" s="874"/>
    </row>
    <row r="28" spans="1:9" ht="12.75" customHeight="1">
      <c r="A28" s="196"/>
      <c r="B28" s="196"/>
      <c r="C28" s="196"/>
      <c r="D28" s="196"/>
      <c r="F28" s="874" t="s">
        <v>13</v>
      </c>
      <c r="G28" s="874"/>
      <c r="H28" s="874"/>
    </row>
    <row r="29" spans="1:9" ht="12.75" customHeight="1">
      <c r="A29" s="196"/>
      <c r="B29" s="196"/>
      <c r="C29" s="196"/>
      <c r="D29" s="196"/>
      <c r="F29" s="874" t="s">
        <v>1026</v>
      </c>
      <c r="G29" s="874"/>
      <c r="H29" s="874"/>
    </row>
    <row r="30" spans="1:9">
      <c r="A30" s="196" t="s">
        <v>1054</v>
      </c>
      <c r="C30" s="196"/>
      <c r="D30" s="196"/>
      <c r="G30" s="198" t="s">
        <v>83</v>
      </c>
    </row>
  </sheetData>
  <mergeCells count="17">
    <mergeCell ref="B9:B22"/>
    <mergeCell ref="A24:H24"/>
    <mergeCell ref="A25:H25"/>
    <mergeCell ref="F29:H29"/>
    <mergeCell ref="H6:H7"/>
    <mergeCell ref="F27:H27"/>
    <mergeCell ref="F28:H28"/>
    <mergeCell ref="A23:B23"/>
    <mergeCell ref="A1:G1"/>
    <mergeCell ref="A2:G2"/>
    <mergeCell ref="A4:G4"/>
    <mergeCell ref="A6:A7"/>
    <mergeCell ref="B6:B7"/>
    <mergeCell ref="C6:C7"/>
    <mergeCell ref="F6:G6"/>
    <mergeCell ref="D6:E6"/>
    <mergeCell ref="F5:H5"/>
  </mergeCells>
  <printOptions horizontalCentered="1"/>
  <pageMargins left="0.70866141732283472" right="0.70866141732283472" top="0.23622047244094491" bottom="0" header="0.31496062992125984" footer="0.31496062992125984"/>
  <pageSetup paperSize="9" scale="69" orientation="landscape" r:id="rId1"/>
</worksheet>
</file>

<file path=xl/worksheets/sheet43.xml><?xml version="1.0" encoding="utf-8"?>
<worksheet xmlns="http://schemas.openxmlformats.org/spreadsheetml/2006/main" xmlns:r="http://schemas.openxmlformats.org/officeDocument/2006/relationships">
  <sheetPr>
    <pageSetUpPr fitToPage="1"/>
  </sheetPr>
  <dimension ref="A1:L31"/>
  <sheetViews>
    <sheetView topLeftCell="A7" zoomScaleSheetLayoutView="84" workbookViewId="0">
      <selection activeCell="H9" sqref="H9:H22"/>
    </sheetView>
  </sheetViews>
  <sheetFormatPr defaultRowHeight="12.75"/>
  <cols>
    <col min="1" max="1" width="6.42578125" customWidth="1"/>
    <col min="2" max="2" width="25.7109375" customWidth="1"/>
    <col min="3" max="3" width="15.28515625" customWidth="1"/>
    <col min="4" max="5" width="15.42578125" customWidth="1"/>
    <col min="6" max="9" width="15.7109375" customWidth="1"/>
    <col min="10" max="10" width="15.42578125" customWidth="1"/>
    <col min="11" max="11" width="20" customWidth="1"/>
    <col min="12" max="12" width="14.28515625" customWidth="1"/>
  </cols>
  <sheetData>
    <row r="1" spans="1:12" ht="18">
      <c r="A1" s="876" t="s">
        <v>0</v>
      </c>
      <c r="B1" s="876"/>
      <c r="C1" s="876"/>
      <c r="D1" s="876"/>
      <c r="E1" s="876"/>
      <c r="F1" s="876"/>
      <c r="G1" s="876"/>
      <c r="H1" s="876"/>
      <c r="I1" s="876"/>
      <c r="J1" s="876"/>
      <c r="K1" s="876"/>
      <c r="L1" s="231" t="s">
        <v>522</v>
      </c>
    </row>
    <row r="2" spans="1:12" ht="21">
      <c r="A2" s="877" t="s">
        <v>747</v>
      </c>
      <c r="B2" s="877"/>
      <c r="C2" s="877"/>
      <c r="D2" s="877"/>
      <c r="E2" s="877"/>
      <c r="F2" s="877"/>
      <c r="G2" s="877"/>
      <c r="H2" s="877"/>
      <c r="I2" s="877"/>
      <c r="J2" s="877"/>
      <c r="K2" s="877"/>
    </row>
    <row r="3" spans="1:12" ht="15">
      <c r="A3" s="189"/>
      <c r="B3" s="189"/>
      <c r="C3" s="189"/>
      <c r="D3" s="189"/>
      <c r="E3" s="189"/>
      <c r="F3" s="189"/>
      <c r="G3" s="189"/>
      <c r="H3" s="189"/>
      <c r="I3" s="189"/>
      <c r="J3" s="189"/>
      <c r="K3" s="189"/>
    </row>
    <row r="4" spans="1:12" ht="18">
      <c r="A4" s="876" t="s">
        <v>521</v>
      </c>
      <c r="B4" s="876"/>
      <c r="C4" s="876"/>
      <c r="D4" s="876"/>
      <c r="E4" s="876"/>
      <c r="F4" s="876"/>
      <c r="G4" s="876"/>
      <c r="H4" s="876"/>
      <c r="I4" s="876"/>
      <c r="J4" s="876"/>
      <c r="K4" s="876"/>
    </row>
    <row r="5" spans="1:12" ht="15">
      <c r="A5" s="190" t="s">
        <v>900</v>
      </c>
      <c r="B5" s="190"/>
      <c r="C5" s="190"/>
      <c r="D5" s="190"/>
      <c r="E5" s="190"/>
      <c r="F5" s="190"/>
      <c r="G5" s="190"/>
      <c r="H5" s="190"/>
      <c r="I5" s="190"/>
      <c r="J5" s="963" t="s">
        <v>1025</v>
      </c>
      <c r="K5" s="963"/>
      <c r="L5" s="963"/>
    </row>
    <row r="6" spans="1:12" ht="21.75" customHeight="1">
      <c r="A6" s="964" t="s">
        <v>2</v>
      </c>
      <c r="B6" s="964" t="s">
        <v>36</v>
      </c>
      <c r="C6" s="765" t="s">
        <v>464</v>
      </c>
      <c r="D6" s="788"/>
      <c r="E6" s="766"/>
      <c r="F6" s="765" t="s">
        <v>470</v>
      </c>
      <c r="G6" s="788"/>
      <c r="H6" s="788"/>
      <c r="I6" s="766"/>
      <c r="J6" s="780" t="s">
        <v>472</v>
      </c>
      <c r="K6" s="780"/>
      <c r="L6" s="780"/>
    </row>
    <row r="7" spans="1:12" ht="29.25" customHeight="1">
      <c r="A7" s="965"/>
      <c r="B7" s="965"/>
      <c r="C7" s="223" t="s">
        <v>216</v>
      </c>
      <c r="D7" s="223" t="s">
        <v>466</v>
      </c>
      <c r="E7" s="223" t="s">
        <v>471</v>
      </c>
      <c r="F7" s="223" t="s">
        <v>216</v>
      </c>
      <c r="G7" s="223" t="s">
        <v>465</v>
      </c>
      <c r="H7" s="223" t="s">
        <v>467</v>
      </c>
      <c r="I7" s="223" t="s">
        <v>471</v>
      </c>
      <c r="J7" s="5" t="s">
        <v>468</v>
      </c>
      <c r="K7" s="5" t="s">
        <v>469</v>
      </c>
      <c r="L7" s="223" t="s">
        <v>471</v>
      </c>
    </row>
    <row r="8" spans="1:12" ht="15">
      <c r="A8" s="193">
        <v>1</v>
      </c>
      <c r="B8" s="193">
        <v>2</v>
      </c>
      <c r="C8" s="193">
        <v>3</v>
      </c>
      <c r="D8" s="193">
        <v>4</v>
      </c>
      <c r="E8" s="193">
        <v>5</v>
      </c>
      <c r="F8" s="193">
        <v>6</v>
      </c>
      <c r="G8" s="193">
        <v>7</v>
      </c>
      <c r="H8" s="193">
        <v>8</v>
      </c>
      <c r="I8" s="193">
        <v>9</v>
      </c>
      <c r="J8" s="193">
        <v>10</v>
      </c>
      <c r="K8" s="193">
        <v>11</v>
      </c>
      <c r="L8" s="193" t="s">
        <v>317</v>
      </c>
    </row>
    <row r="9" spans="1:12" ht="16.5">
      <c r="A9" s="48">
        <v>1</v>
      </c>
      <c r="B9" s="47" t="s">
        <v>901</v>
      </c>
      <c r="C9" s="707">
        <v>928</v>
      </c>
      <c r="D9" s="708">
        <f>('enrolment vs availed_PY'!L11+'enrolment vs availed_UPY'!L11)*2</f>
        <v>392634</v>
      </c>
      <c r="E9" s="708">
        <f>D9*100</f>
        <v>39263400</v>
      </c>
      <c r="F9" s="707">
        <v>928</v>
      </c>
      <c r="G9" s="709">
        <f>D9/2</f>
        <v>196317</v>
      </c>
      <c r="H9" s="1007" t="s">
        <v>947</v>
      </c>
      <c r="I9" s="708">
        <v>0</v>
      </c>
      <c r="J9" s="708">
        <v>0</v>
      </c>
      <c r="K9" s="709">
        <v>427</v>
      </c>
      <c r="L9" s="708">
        <v>0</v>
      </c>
    </row>
    <row r="10" spans="1:12" ht="16.5">
      <c r="A10" s="48">
        <v>2</v>
      </c>
      <c r="B10" s="47" t="s">
        <v>902</v>
      </c>
      <c r="C10" s="707">
        <v>881</v>
      </c>
      <c r="D10" s="708">
        <f>('enrolment vs availed_PY'!L12+'enrolment vs availed_UPY'!L12)*2</f>
        <v>318956</v>
      </c>
      <c r="E10" s="708">
        <f t="shared" ref="E10:E22" si="0">D10*100</f>
        <v>31895600</v>
      </c>
      <c r="F10" s="707">
        <v>881</v>
      </c>
      <c r="G10" s="709">
        <f t="shared" ref="G10:G22" si="1">D10/2</f>
        <v>159478</v>
      </c>
      <c r="H10" s="1008"/>
      <c r="I10" s="708">
        <v>0</v>
      </c>
      <c r="J10" s="708">
        <v>0</v>
      </c>
      <c r="K10" s="709">
        <v>335</v>
      </c>
      <c r="L10" s="708">
        <v>0</v>
      </c>
    </row>
    <row r="11" spans="1:12" ht="16.5">
      <c r="A11" s="48">
        <v>3</v>
      </c>
      <c r="B11" s="47" t="s">
        <v>903</v>
      </c>
      <c r="C11" s="707">
        <v>692</v>
      </c>
      <c r="D11" s="708">
        <f>('enrolment vs availed_PY'!L13+'enrolment vs availed_UPY'!L13)*2</f>
        <v>105328</v>
      </c>
      <c r="E11" s="708">
        <f t="shared" si="0"/>
        <v>10532800</v>
      </c>
      <c r="F11" s="707">
        <v>692</v>
      </c>
      <c r="G11" s="709">
        <f t="shared" si="1"/>
        <v>52664</v>
      </c>
      <c r="H11" s="1008"/>
      <c r="I11" s="708">
        <v>0</v>
      </c>
      <c r="J11" s="708">
        <v>0</v>
      </c>
      <c r="K11" s="709">
        <v>356</v>
      </c>
      <c r="L11" s="708">
        <v>0</v>
      </c>
    </row>
    <row r="12" spans="1:12" ht="16.5">
      <c r="A12" s="48">
        <v>4</v>
      </c>
      <c r="B12" s="47" t="s">
        <v>904</v>
      </c>
      <c r="C12" s="707">
        <v>741</v>
      </c>
      <c r="D12" s="708">
        <f>('enrolment vs availed_PY'!L14+'enrolment vs availed_UPY'!L14)*2</f>
        <v>237926</v>
      </c>
      <c r="E12" s="708">
        <f t="shared" si="0"/>
        <v>23792600</v>
      </c>
      <c r="F12" s="707">
        <v>741</v>
      </c>
      <c r="G12" s="709">
        <f t="shared" si="1"/>
        <v>118963</v>
      </c>
      <c r="H12" s="1008"/>
      <c r="I12" s="708">
        <v>0</v>
      </c>
      <c r="J12" s="708">
        <v>0</v>
      </c>
      <c r="K12" s="709">
        <v>337</v>
      </c>
      <c r="L12" s="708">
        <v>0</v>
      </c>
    </row>
    <row r="13" spans="1:12" ht="16.5">
      <c r="A13" s="48">
        <v>5</v>
      </c>
      <c r="B13" s="47" t="s">
        <v>905</v>
      </c>
      <c r="C13" s="707">
        <v>881</v>
      </c>
      <c r="D13" s="708">
        <f>('enrolment vs availed_PY'!L15+'enrolment vs availed_UPY'!L15)*2</f>
        <v>214102</v>
      </c>
      <c r="E13" s="708">
        <f t="shared" si="0"/>
        <v>21410200</v>
      </c>
      <c r="F13" s="707">
        <v>881</v>
      </c>
      <c r="G13" s="709">
        <f t="shared" si="1"/>
        <v>107051</v>
      </c>
      <c r="H13" s="1008"/>
      <c r="I13" s="708">
        <v>0</v>
      </c>
      <c r="J13" s="708">
        <v>0</v>
      </c>
      <c r="K13" s="709">
        <v>256</v>
      </c>
      <c r="L13" s="708">
        <v>0</v>
      </c>
    </row>
    <row r="14" spans="1:12" ht="16.5">
      <c r="A14" s="48">
        <v>6</v>
      </c>
      <c r="B14" s="47" t="s">
        <v>906</v>
      </c>
      <c r="C14" s="707">
        <v>526</v>
      </c>
      <c r="D14" s="708">
        <f>('enrolment vs availed_PY'!L16+'enrolment vs availed_UPY'!L16)*2</f>
        <v>147996</v>
      </c>
      <c r="E14" s="708">
        <f t="shared" si="0"/>
        <v>14799600</v>
      </c>
      <c r="F14" s="707">
        <v>526</v>
      </c>
      <c r="G14" s="709">
        <f t="shared" si="1"/>
        <v>73998</v>
      </c>
      <c r="H14" s="1008"/>
      <c r="I14" s="708">
        <v>0</v>
      </c>
      <c r="J14" s="708">
        <v>0</v>
      </c>
      <c r="K14" s="709">
        <v>95</v>
      </c>
      <c r="L14" s="708">
        <v>0</v>
      </c>
    </row>
    <row r="15" spans="1:12" ht="16.5">
      <c r="A15" s="48">
        <v>7</v>
      </c>
      <c r="B15" s="47" t="s">
        <v>907</v>
      </c>
      <c r="C15" s="707">
        <v>943</v>
      </c>
      <c r="D15" s="708">
        <f>('enrolment vs availed_PY'!L17+'enrolment vs availed_UPY'!L17)*2</f>
        <v>339634</v>
      </c>
      <c r="E15" s="708">
        <f t="shared" si="0"/>
        <v>33963400</v>
      </c>
      <c r="F15" s="707">
        <v>943</v>
      </c>
      <c r="G15" s="709">
        <f t="shared" si="1"/>
        <v>169817</v>
      </c>
      <c r="H15" s="1008"/>
      <c r="I15" s="708">
        <v>0</v>
      </c>
      <c r="J15" s="708">
        <v>0</v>
      </c>
      <c r="K15" s="709">
        <v>454</v>
      </c>
      <c r="L15" s="708">
        <v>0</v>
      </c>
    </row>
    <row r="16" spans="1:12" ht="16.5">
      <c r="A16" s="48">
        <v>8</v>
      </c>
      <c r="B16" s="47" t="s">
        <v>908</v>
      </c>
      <c r="C16" s="707">
        <v>957</v>
      </c>
      <c r="D16" s="708">
        <f>('enrolment vs availed_PY'!L18+'enrolment vs availed_UPY'!L18)*2</f>
        <v>413752</v>
      </c>
      <c r="E16" s="708">
        <f t="shared" si="0"/>
        <v>41375200</v>
      </c>
      <c r="F16" s="707">
        <v>957</v>
      </c>
      <c r="G16" s="709">
        <f t="shared" si="1"/>
        <v>206876</v>
      </c>
      <c r="H16" s="1008"/>
      <c r="I16" s="708">
        <v>0</v>
      </c>
      <c r="J16" s="708">
        <v>0</v>
      </c>
      <c r="K16" s="709">
        <v>441</v>
      </c>
      <c r="L16" s="708">
        <v>0</v>
      </c>
    </row>
    <row r="17" spans="1:12" ht="16.5">
      <c r="A17" s="48">
        <v>9</v>
      </c>
      <c r="B17" s="47" t="s">
        <v>909</v>
      </c>
      <c r="C17" s="707">
        <v>942</v>
      </c>
      <c r="D17" s="708">
        <f>('enrolment vs availed_PY'!L19+'enrolment vs availed_UPY'!L19)*2</f>
        <v>503258</v>
      </c>
      <c r="E17" s="708">
        <f t="shared" si="0"/>
        <v>50325800</v>
      </c>
      <c r="F17" s="707">
        <v>942</v>
      </c>
      <c r="G17" s="709">
        <f t="shared" si="1"/>
        <v>251629</v>
      </c>
      <c r="H17" s="1008"/>
      <c r="I17" s="708">
        <v>0</v>
      </c>
      <c r="J17" s="708">
        <v>0</v>
      </c>
      <c r="K17" s="709">
        <v>433</v>
      </c>
      <c r="L17" s="708">
        <v>0</v>
      </c>
    </row>
    <row r="18" spans="1:12" ht="16.5">
      <c r="A18" s="48">
        <v>10</v>
      </c>
      <c r="B18" s="47" t="s">
        <v>910</v>
      </c>
      <c r="C18" s="707">
        <v>1422</v>
      </c>
      <c r="D18" s="708">
        <f>('enrolment vs availed_PY'!L20+'enrolment vs availed_UPY'!L20)*2</f>
        <v>1110882</v>
      </c>
      <c r="E18" s="708">
        <f t="shared" si="0"/>
        <v>111088200</v>
      </c>
      <c r="F18" s="707">
        <v>1420</v>
      </c>
      <c r="G18" s="709">
        <f t="shared" si="1"/>
        <v>555441</v>
      </c>
      <c r="H18" s="1008"/>
      <c r="I18" s="708">
        <v>0</v>
      </c>
      <c r="J18" s="708">
        <v>0</v>
      </c>
      <c r="K18" s="709">
        <v>653</v>
      </c>
      <c r="L18" s="708">
        <v>0</v>
      </c>
    </row>
    <row r="19" spans="1:12" ht="16.5">
      <c r="A19" s="48">
        <v>11</v>
      </c>
      <c r="B19" s="47" t="s">
        <v>911</v>
      </c>
      <c r="C19" s="707">
        <v>1231</v>
      </c>
      <c r="D19" s="708">
        <f>('enrolment vs availed_PY'!L21+'enrolment vs availed_UPY'!L21)*2</f>
        <v>583220</v>
      </c>
      <c r="E19" s="708">
        <f t="shared" si="0"/>
        <v>58322000</v>
      </c>
      <c r="F19" s="707">
        <v>1232</v>
      </c>
      <c r="G19" s="709">
        <f t="shared" si="1"/>
        <v>291610</v>
      </c>
      <c r="H19" s="1008"/>
      <c r="I19" s="708">
        <v>0</v>
      </c>
      <c r="J19" s="708">
        <v>0</v>
      </c>
      <c r="K19" s="709">
        <v>506</v>
      </c>
      <c r="L19" s="708">
        <v>0</v>
      </c>
    </row>
    <row r="20" spans="1:12" ht="16.5">
      <c r="A20" s="48">
        <v>12</v>
      </c>
      <c r="B20" s="47" t="s">
        <v>912</v>
      </c>
      <c r="C20" s="707">
        <v>321</v>
      </c>
      <c r="D20" s="708">
        <f>('enrolment vs availed_PY'!L22+'enrolment vs availed_UPY'!L22)*2</f>
        <v>170836</v>
      </c>
      <c r="E20" s="708">
        <f t="shared" si="0"/>
        <v>17083600</v>
      </c>
      <c r="F20" s="707">
        <v>321</v>
      </c>
      <c r="G20" s="709">
        <f t="shared" si="1"/>
        <v>85418</v>
      </c>
      <c r="H20" s="1008"/>
      <c r="I20" s="708">
        <v>0</v>
      </c>
      <c r="J20" s="708">
        <v>0</v>
      </c>
      <c r="K20" s="709">
        <v>112</v>
      </c>
      <c r="L20" s="708">
        <v>0</v>
      </c>
    </row>
    <row r="21" spans="1:12" ht="16.5">
      <c r="A21" s="710">
        <v>13</v>
      </c>
      <c r="B21" s="47" t="s">
        <v>913</v>
      </c>
      <c r="C21" s="707">
        <v>1282</v>
      </c>
      <c r="D21" s="708">
        <f>('enrolment vs availed_PY'!L23+'enrolment vs availed_UPY'!L23)*2</f>
        <v>464094</v>
      </c>
      <c r="E21" s="708">
        <f t="shared" si="0"/>
        <v>46409400</v>
      </c>
      <c r="F21" s="707">
        <v>1282</v>
      </c>
      <c r="G21" s="709">
        <f t="shared" si="1"/>
        <v>232047</v>
      </c>
      <c r="H21" s="1008"/>
      <c r="I21" s="708">
        <v>0</v>
      </c>
      <c r="J21" s="708">
        <v>0</v>
      </c>
      <c r="K21" s="709">
        <v>589</v>
      </c>
      <c r="L21" s="708">
        <v>0</v>
      </c>
    </row>
    <row r="22" spans="1:12" ht="16.5">
      <c r="A22" s="48">
        <v>14</v>
      </c>
      <c r="B22" s="47" t="s">
        <v>914</v>
      </c>
      <c r="C22" s="707">
        <v>577</v>
      </c>
      <c r="D22" s="708">
        <f>('enrolment vs availed_PY'!L24+'enrolment vs availed_UPY'!L24)*2</f>
        <v>252500</v>
      </c>
      <c r="E22" s="708">
        <f t="shared" si="0"/>
        <v>25250000</v>
      </c>
      <c r="F22" s="707">
        <v>578</v>
      </c>
      <c r="G22" s="709">
        <f t="shared" si="1"/>
        <v>126250</v>
      </c>
      <c r="H22" s="1009"/>
      <c r="I22" s="708">
        <v>0</v>
      </c>
      <c r="J22" s="708">
        <v>0</v>
      </c>
      <c r="K22" s="709">
        <v>185</v>
      </c>
      <c r="L22" s="708">
        <v>0</v>
      </c>
    </row>
    <row r="23" spans="1:12" ht="21" customHeight="1">
      <c r="A23" s="887" t="s">
        <v>17</v>
      </c>
      <c r="B23" s="888"/>
      <c r="C23" s="354">
        <v>12324</v>
      </c>
      <c r="D23" s="354">
        <f>SUM(D9:D22)</f>
        <v>5255118</v>
      </c>
      <c r="E23" s="354">
        <f>SUM(E9:E22)</f>
        <v>525511800</v>
      </c>
      <c r="F23" s="354">
        <v>12324</v>
      </c>
      <c r="G23" s="354">
        <f>SUM(G9:G22)</f>
        <v>2627559</v>
      </c>
      <c r="H23" s="660">
        <v>0</v>
      </c>
      <c r="I23" s="354">
        <v>0</v>
      </c>
      <c r="J23" s="354">
        <v>0</v>
      </c>
      <c r="K23" s="354">
        <v>5179</v>
      </c>
      <c r="L23" s="354">
        <v>0</v>
      </c>
    </row>
    <row r="24" spans="1:12" ht="34.9" customHeight="1">
      <c r="A24" s="950" t="s">
        <v>948</v>
      </c>
      <c r="B24" s="950"/>
      <c r="C24" s="950"/>
      <c r="D24" s="950"/>
      <c r="E24" s="950"/>
      <c r="F24" s="950"/>
      <c r="G24" s="950"/>
      <c r="H24" s="950"/>
      <c r="I24" s="950"/>
      <c r="J24" s="950"/>
      <c r="K24" s="950"/>
      <c r="L24" s="950"/>
    </row>
    <row r="25" spans="1:12" ht="47.45" customHeight="1">
      <c r="A25" s="950" t="s">
        <v>949</v>
      </c>
      <c r="B25" s="950"/>
      <c r="C25" s="950"/>
      <c r="D25" s="950"/>
      <c r="E25" s="950"/>
      <c r="F25" s="950"/>
      <c r="G25" s="950"/>
      <c r="H25" s="950"/>
      <c r="I25" s="950"/>
      <c r="J25" s="950"/>
      <c r="K25" s="950"/>
      <c r="L25" s="950"/>
    </row>
    <row r="26" spans="1:12" ht="19.899999999999999" customHeight="1">
      <c r="A26" s="440"/>
      <c r="B26" s="440"/>
      <c r="C26" s="440"/>
      <c r="D26" s="440"/>
      <c r="E26" s="440"/>
      <c r="F26" s="440"/>
      <c r="G26" s="440"/>
      <c r="H26" s="440"/>
      <c r="I26" s="440"/>
      <c r="J26" s="440"/>
      <c r="K26" s="440"/>
      <c r="L26" s="440"/>
    </row>
    <row r="28" spans="1:12" ht="12.75" customHeight="1">
      <c r="A28" s="196"/>
      <c r="B28" s="196"/>
      <c r="C28" s="196"/>
      <c r="D28" s="196"/>
      <c r="E28" s="196"/>
      <c r="F28" s="196"/>
      <c r="K28" s="663" t="s">
        <v>1056</v>
      </c>
    </row>
    <row r="29" spans="1:12" ht="12.75" customHeight="1">
      <c r="A29" s="196"/>
      <c r="B29" s="196"/>
      <c r="C29" s="196"/>
      <c r="D29" s="196"/>
      <c r="E29" s="196" t="s">
        <v>11</v>
      </c>
      <c r="F29" s="196"/>
      <c r="J29" s="874" t="s">
        <v>13</v>
      </c>
      <c r="K29" s="874"/>
      <c r="L29" s="874"/>
    </row>
    <row r="30" spans="1:12" ht="12.75" customHeight="1">
      <c r="A30" s="196"/>
      <c r="B30" s="196"/>
      <c r="C30" s="196"/>
      <c r="D30" s="196"/>
      <c r="E30" s="196"/>
      <c r="F30" s="196"/>
      <c r="J30" s="874" t="s">
        <v>1026</v>
      </c>
      <c r="K30" s="874"/>
      <c r="L30" s="874"/>
    </row>
    <row r="31" spans="1:12">
      <c r="A31" s="196" t="s">
        <v>1054</v>
      </c>
      <c r="F31" s="196"/>
      <c r="K31" s="198" t="s">
        <v>83</v>
      </c>
    </row>
  </sheetData>
  <mergeCells count="15">
    <mergeCell ref="J30:L30"/>
    <mergeCell ref="A1:K1"/>
    <mergeCell ref="C6:E6"/>
    <mergeCell ref="F6:I6"/>
    <mergeCell ref="J6:L6"/>
    <mergeCell ref="J29:L29"/>
    <mergeCell ref="A6:A7"/>
    <mergeCell ref="B6:B7"/>
    <mergeCell ref="A2:K2"/>
    <mergeCell ref="A4:K4"/>
    <mergeCell ref="J5:L5"/>
    <mergeCell ref="H9:H22"/>
    <mergeCell ref="A23:B23"/>
    <mergeCell ref="A24:L24"/>
    <mergeCell ref="A25:L25"/>
  </mergeCells>
  <printOptions horizontalCentered="1"/>
  <pageMargins left="0.70866141732283472" right="0.70866141732283472" top="0.23622047244094491" bottom="0" header="0.31496062992125984" footer="0.31496062992125984"/>
  <pageSetup paperSize="9" scale="70" orientation="landscape" r:id="rId1"/>
</worksheet>
</file>

<file path=xl/worksheets/sheet44.xml><?xml version="1.0" encoding="utf-8"?>
<worksheet xmlns="http://schemas.openxmlformats.org/spreadsheetml/2006/main" xmlns:r="http://schemas.openxmlformats.org/officeDocument/2006/relationships">
  <sheetPr>
    <pageSetUpPr fitToPage="1"/>
  </sheetPr>
  <dimension ref="A3:V52"/>
  <sheetViews>
    <sheetView topLeftCell="A16" zoomScaleSheetLayoutView="80" workbookViewId="0">
      <selection activeCell="J32" sqref="J32"/>
    </sheetView>
  </sheetViews>
  <sheetFormatPr defaultRowHeight="12.75"/>
  <cols>
    <col min="1" max="1" width="11.28515625" customWidth="1"/>
    <col min="2" max="2" width="23.140625" customWidth="1"/>
    <col min="3" max="4" width="12.7109375" customWidth="1"/>
    <col min="5" max="5" width="12.85546875" customWidth="1"/>
    <col min="6" max="6" width="13.28515625" customWidth="1"/>
    <col min="7" max="7" width="13.7109375" customWidth="1"/>
    <col min="8" max="8" width="12.42578125" customWidth="1"/>
    <col min="9" max="9" width="15.5703125" customWidth="1"/>
    <col min="10" max="10" width="12.42578125" customWidth="1"/>
    <col min="11" max="11" width="14.28515625" customWidth="1"/>
    <col min="14" max="14" width="9.5703125" customWidth="1"/>
    <col min="15" max="15" width="10.140625" customWidth="1"/>
    <col min="17" max="17" width="12.7109375" customWidth="1"/>
    <col min="18" max="18" width="13.28515625" customWidth="1"/>
  </cols>
  <sheetData>
    <row r="3" spans="1:11" ht="18">
      <c r="A3" s="876" t="s">
        <v>0</v>
      </c>
      <c r="B3" s="876"/>
      <c r="C3" s="876"/>
      <c r="D3" s="876"/>
      <c r="E3" s="876"/>
      <c r="F3" s="876"/>
      <c r="G3" s="876"/>
      <c r="H3" s="876"/>
      <c r="I3" s="876"/>
      <c r="J3" s="876"/>
      <c r="K3" s="231" t="s">
        <v>524</v>
      </c>
    </row>
    <row r="4" spans="1:11" ht="21">
      <c r="A4" s="877" t="s">
        <v>747</v>
      </c>
      <c r="B4" s="877"/>
      <c r="C4" s="877"/>
      <c r="D4" s="877"/>
      <c r="E4" s="877"/>
      <c r="F4" s="877"/>
      <c r="G4" s="877"/>
      <c r="H4" s="877"/>
      <c r="I4" s="877"/>
      <c r="J4" s="877"/>
      <c r="K4" s="877"/>
    </row>
    <row r="5" spans="1:11" ht="15">
      <c r="A5" s="189"/>
      <c r="B5" s="189"/>
      <c r="C5" s="189"/>
      <c r="D5" s="189"/>
      <c r="E5" s="189"/>
      <c r="F5" s="189"/>
      <c r="G5" s="189"/>
      <c r="H5" s="189"/>
      <c r="I5" s="189"/>
      <c r="J5" s="189"/>
    </row>
    <row r="6" spans="1:11" ht="18">
      <c r="B6" s="459"/>
      <c r="C6" s="459"/>
      <c r="D6" s="459"/>
      <c r="E6" s="459" t="s">
        <v>523</v>
      </c>
      <c r="F6" s="459"/>
      <c r="G6" s="459"/>
      <c r="H6" s="459"/>
      <c r="I6" s="459"/>
      <c r="J6" s="459"/>
    </row>
    <row r="7" spans="1:11" ht="15">
      <c r="A7" s="190" t="s">
        <v>254</v>
      </c>
      <c r="B7" s="190" t="s">
        <v>1027</v>
      </c>
      <c r="C7" s="190"/>
      <c r="D7" s="190"/>
      <c r="E7" s="963" t="s">
        <v>1025</v>
      </c>
      <c r="F7" s="963"/>
      <c r="G7" s="963"/>
      <c r="H7" s="963"/>
      <c r="I7" s="963"/>
      <c r="J7" s="963"/>
      <c r="K7" s="963"/>
    </row>
    <row r="8" spans="1:11" ht="39.6" customHeight="1">
      <c r="A8" s="462" t="s">
        <v>2</v>
      </c>
      <c r="B8" s="462" t="s">
        <v>36</v>
      </c>
      <c r="C8" s="453" t="s">
        <v>482</v>
      </c>
      <c r="D8" s="454"/>
      <c r="E8" s="455"/>
      <c r="F8" s="453" t="s">
        <v>485</v>
      </c>
      <c r="G8" s="454"/>
      <c r="H8" s="455"/>
      <c r="I8" s="460" t="s">
        <v>650</v>
      </c>
      <c r="J8" s="460" t="s">
        <v>649</v>
      </c>
      <c r="K8" s="460" t="s">
        <v>77</v>
      </c>
    </row>
    <row r="9" spans="1:11" ht="29.25" customHeight="1">
      <c r="A9" s="463"/>
      <c r="B9" s="463"/>
      <c r="C9" s="456" t="s">
        <v>481</v>
      </c>
      <c r="D9" s="456" t="s">
        <v>483</v>
      </c>
      <c r="E9" s="456" t="s">
        <v>484</v>
      </c>
      <c r="F9" s="456" t="s">
        <v>481</v>
      </c>
      <c r="G9" s="456" t="s">
        <v>483</v>
      </c>
      <c r="H9" s="456" t="s">
        <v>484</v>
      </c>
      <c r="I9" s="461"/>
      <c r="J9" s="461"/>
      <c r="K9" s="461"/>
    </row>
    <row r="10" spans="1:11" ht="15">
      <c r="A10" s="284">
        <v>1</v>
      </c>
      <c r="B10" s="284">
        <v>2</v>
      </c>
      <c r="C10" s="284">
        <v>3</v>
      </c>
      <c r="D10" s="284">
        <v>4</v>
      </c>
      <c r="E10" s="284">
        <v>5</v>
      </c>
      <c r="F10" s="284">
        <v>6</v>
      </c>
      <c r="G10" s="284">
        <v>7</v>
      </c>
      <c r="H10" s="284">
        <v>8</v>
      </c>
      <c r="I10" s="284">
        <v>9</v>
      </c>
      <c r="J10" s="284">
        <v>10</v>
      </c>
      <c r="K10" s="284">
        <v>11</v>
      </c>
    </row>
    <row r="11" spans="1:11" ht="20.45" customHeight="1">
      <c r="A11" s="483">
        <v>1</v>
      </c>
      <c r="B11" s="484" t="s">
        <v>901</v>
      </c>
      <c r="C11" s="495">
        <v>928</v>
      </c>
      <c r="D11" s="34">
        <v>15</v>
      </c>
      <c r="E11" s="34">
        <v>196317</v>
      </c>
      <c r="F11" s="34">
        <v>0</v>
      </c>
      <c r="G11" s="34">
        <v>0</v>
      </c>
      <c r="H11" s="34">
        <v>0</v>
      </c>
      <c r="I11" s="472">
        <v>91630</v>
      </c>
      <c r="J11" s="34">
        <v>158.31</v>
      </c>
      <c r="K11" s="193"/>
    </row>
    <row r="12" spans="1:11" ht="20.45" customHeight="1">
      <c r="A12" s="483">
        <v>2</v>
      </c>
      <c r="B12" s="484" t="s">
        <v>902</v>
      </c>
      <c r="C12" s="495">
        <v>881</v>
      </c>
      <c r="D12" s="34">
        <v>15</v>
      </c>
      <c r="E12" s="34">
        <v>159478</v>
      </c>
      <c r="F12" s="34">
        <v>0</v>
      </c>
      <c r="G12" s="34">
        <v>0</v>
      </c>
      <c r="H12" s="34">
        <v>0</v>
      </c>
      <c r="I12" s="472">
        <v>74037</v>
      </c>
      <c r="J12" s="34">
        <v>129.03</v>
      </c>
      <c r="K12" s="193"/>
    </row>
    <row r="13" spans="1:11" ht="20.45" customHeight="1">
      <c r="A13" s="483">
        <v>3</v>
      </c>
      <c r="B13" s="484" t="s">
        <v>903</v>
      </c>
      <c r="C13" s="495">
        <v>692</v>
      </c>
      <c r="D13" s="34">
        <v>15</v>
      </c>
      <c r="E13" s="34">
        <v>52664</v>
      </c>
      <c r="F13" s="34">
        <v>0</v>
      </c>
      <c r="G13" s="34">
        <v>0</v>
      </c>
      <c r="H13" s="34">
        <v>0</v>
      </c>
      <c r="I13" s="472">
        <v>24620</v>
      </c>
      <c r="J13" s="34">
        <v>43.06</v>
      </c>
      <c r="K13" s="193"/>
    </row>
    <row r="14" spans="1:11" ht="20.45" customHeight="1">
      <c r="A14" s="483">
        <v>4</v>
      </c>
      <c r="B14" s="484" t="s">
        <v>904</v>
      </c>
      <c r="C14" s="495">
        <v>741</v>
      </c>
      <c r="D14" s="34">
        <v>15</v>
      </c>
      <c r="E14" s="34">
        <v>118963</v>
      </c>
      <c r="F14" s="34">
        <v>0</v>
      </c>
      <c r="G14" s="34">
        <v>0</v>
      </c>
      <c r="H14" s="34">
        <v>0</v>
      </c>
      <c r="I14" s="472">
        <v>55036</v>
      </c>
      <c r="J14" s="34">
        <v>96.42</v>
      </c>
      <c r="K14" s="193"/>
    </row>
    <row r="15" spans="1:11" ht="20.45" customHeight="1">
      <c r="A15" s="483">
        <v>5</v>
      </c>
      <c r="B15" s="484" t="s">
        <v>905</v>
      </c>
      <c r="C15" s="495">
        <v>881</v>
      </c>
      <c r="D15" s="34">
        <v>15</v>
      </c>
      <c r="E15" s="34">
        <v>107051</v>
      </c>
      <c r="F15" s="34">
        <v>0</v>
      </c>
      <c r="G15" s="34">
        <v>0</v>
      </c>
      <c r="H15" s="34">
        <v>0</v>
      </c>
      <c r="I15" s="472">
        <v>49163</v>
      </c>
      <c r="J15" s="34">
        <v>86.39</v>
      </c>
      <c r="K15" s="193"/>
    </row>
    <row r="16" spans="1:11" ht="20.45" customHeight="1">
      <c r="A16" s="483">
        <v>6</v>
      </c>
      <c r="B16" s="484" t="s">
        <v>906</v>
      </c>
      <c r="C16" s="495">
        <v>526</v>
      </c>
      <c r="D16" s="34">
        <v>15</v>
      </c>
      <c r="E16" s="34">
        <v>73998</v>
      </c>
      <c r="F16" s="34">
        <v>0</v>
      </c>
      <c r="G16" s="34">
        <v>0</v>
      </c>
      <c r="H16" s="34">
        <v>0</v>
      </c>
      <c r="I16" s="472">
        <v>34252</v>
      </c>
      <c r="J16" s="34">
        <v>59.9</v>
      </c>
      <c r="K16" s="193"/>
    </row>
    <row r="17" spans="1:11" ht="20.45" customHeight="1">
      <c r="A17" s="483">
        <v>7</v>
      </c>
      <c r="B17" s="484" t="s">
        <v>907</v>
      </c>
      <c r="C17" s="495">
        <v>943</v>
      </c>
      <c r="D17" s="34">
        <v>15</v>
      </c>
      <c r="E17" s="34">
        <v>169817</v>
      </c>
      <c r="F17" s="34">
        <v>0</v>
      </c>
      <c r="G17" s="34">
        <v>0</v>
      </c>
      <c r="H17" s="34">
        <v>0</v>
      </c>
      <c r="I17" s="472">
        <v>78705</v>
      </c>
      <c r="J17" s="34">
        <v>137.44999999999999</v>
      </c>
      <c r="K17" s="193"/>
    </row>
    <row r="18" spans="1:11" ht="20.45" customHeight="1">
      <c r="A18" s="483">
        <v>8</v>
      </c>
      <c r="B18" s="484" t="s">
        <v>908</v>
      </c>
      <c r="C18" s="495">
        <v>957</v>
      </c>
      <c r="D18" s="34">
        <v>15</v>
      </c>
      <c r="E18" s="34">
        <v>206876</v>
      </c>
      <c r="F18" s="34">
        <v>0</v>
      </c>
      <c r="G18" s="34">
        <v>0</v>
      </c>
      <c r="H18" s="34">
        <v>0</v>
      </c>
      <c r="I18" s="472">
        <v>97090</v>
      </c>
      <c r="J18" s="34">
        <v>167.09</v>
      </c>
      <c r="K18" s="193"/>
    </row>
    <row r="19" spans="1:11" ht="20.45" customHeight="1">
      <c r="A19" s="483">
        <v>9</v>
      </c>
      <c r="B19" s="484" t="s">
        <v>909</v>
      </c>
      <c r="C19" s="495">
        <v>942</v>
      </c>
      <c r="D19" s="34">
        <v>15</v>
      </c>
      <c r="E19" s="34">
        <v>251629</v>
      </c>
      <c r="F19" s="34">
        <v>0</v>
      </c>
      <c r="G19" s="34">
        <v>0</v>
      </c>
      <c r="H19" s="34">
        <v>0</v>
      </c>
      <c r="I19" s="472">
        <v>117420</v>
      </c>
      <c r="J19" s="34">
        <v>203.28</v>
      </c>
      <c r="K19" s="9"/>
    </row>
    <row r="20" spans="1:11" ht="20.45" customHeight="1">
      <c r="A20" s="483">
        <v>10</v>
      </c>
      <c r="B20" s="484" t="s">
        <v>910</v>
      </c>
      <c r="C20" s="495">
        <v>1422</v>
      </c>
      <c r="D20" s="34">
        <v>15</v>
      </c>
      <c r="E20" s="34">
        <v>555441</v>
      </c>
      <c r="F20" s="34">
        <v>0</v>
      </c>
      <c r="G20" s="34">
        <v>0</v>
      </c>
      <c r="H20" s="34">
        <v>0</v>
      </c>
      <c r="I20" s="472">
        <v>260094</v>
      </c>
      <c r="J20" s="34">
        <v>447.48</v>
      </c>
      <c r="K20" s="9"/>
    </row>
    <row r="21" spans="1:11" ht="20.45" customHeight="1">
      <c r="A21" s="483">
        <v>11</v>
      </c>
      <c r="B21" s="484" t="s">
        <v>911</v>
      </c>
      <c r="C21" s="495">
        <v>1231</v>
      </c>
      <c r="D21" s="34">
        <v>15</v>
      </c>
      <c r="E21" s="34">
        <v>291610</v>
      </c>
      <c r="F21" s="34">
        <v>0</v>
      </c>
      <c r="G21" s="34">
        <v>0</v>
      </c>
      <c r="H21" s="34">
        <v>0</v>
      </c>
      <c r="I21" s="472">
        <v>135447</v>
      </c>
      <c r="J21" s="34">
        <v>236.56</v>
      </c>
      <c r="K21" s="9"/>
    </row>
    <row r="22" spans="1:11" ht="20.45" customHeight="1">
      <c r="A22" s="483">
        <v>12</v>
      </c>
      <c r="B22" s="484" t="s">
        <v>912</v>
      </c>
      <c r="C22" s="495">
        <v>321</v>
      </c>
      <c r="D22" s="34">
        <v>15</v>
      </c>
      <c r="E22" s="34">
        <v>85418</v>
      </c>
      <c r="F22" s="34">
        <v>0</v>
      </c>
      <c r="G22" s="34">
        <v>0</v>
      </c>
      <c r="H22" s="34">
        <v>0</v>
      </c>
      <c r="I22" s="472">
        <v>39930</v>
      </c>
      <c r="J22" s="34">
        <v>69.22</v>
      </c>
      <c r="K22" s="9"/>
    </row>
    <row r="23" spans="1:11" ht="20.45" customHeight="1">
      <c r="A23" s="483">
        <v>13</v>
      </c>
      <c r="B23" s="484" t="s">
        <v>913</v>
      </c>
      <c r="C23" s="495">
        <v>1282</v>
      </c>
      <c r="D23" s="34">
        <v>15</v>
      </c>
      <c r="E23" s="34">
        <v>232047</v>
      </c>
      <c r="F23" s="34">
        <v>0</v>
      </c>
      <c r="G23" s="34">
        <v>0</v>
      </c>
      <c r="H23" s="34">
        <v>0</v>
      </c>
      <c r="I23" s="472">
        <v>107847</v>
      </c>
      <c r="J23" s="34">
        <v>187.48</v>
      </c>
      <c r="K23" s="18" t="s">
        <v>401</v>
      </c>
    </row>
    <row r="24" spans="1:11" ht="20.45" customHeight="1">
      <c r="A24" s="483">
        <v>14</v>
      </c>
      <c r="B24" s="484" t="s">
        <v>914</v>
      </c>
      <c r="C24" s="495">
        <v>577</v>
      </c>
      <c r="D24" s="34">
        <v>15</v>
      </c>
      <c r="E24" s="34">
        <v>126250</v>
      </c>
      <c r="F24" s="34">
        <v>0</v>
      </c>
      <c r="G24" s="34">
        <v>0</v>
      </c>
      <c r="H24" s="34">
        <v>0</v>
      </c>
      <c r="I24" s="472">
        <v>59114</v>
      </c>
      <c r="J24" s="34">
        <v>101.85</v>
      </c>
      <c r="K24" s="9"/>
    </row>
    <row r="25" spans="1:11" ht="24" customHeight="1">
      <c r="A25" s="761" t="s">
        <v>17</v>
      </c>
      <c r="B25" s="762"/>
      <c r="C25" s="496">
        <v>12324</v>
      </c>
      <c r="D25" s="497">
        <v>15</v>
      </c>
      <c r="E25" s="497">
        <v>2627559</v>
      </c>
      <c r="F25" s="497">
        <v>0</v>
      </c>
      <c r="G25" s="497">
        <v>0</v>
      </c>
      <c r="H25" s="497">
        <v>0</v>
      </c>
      <c r="I25" s="497">
        <v>1224385</v>
      </c>
      <c r="J25" s="497">
        <v>2123.52</v>
      </c>
      <c r="K25" s="9"/>
    </row>
    <row r="26" spans="1:11" ht="62.45" customHeight="1">
      <c r="A26" s="1005" t="s">
        <v>950</v>
      </c>
      <c r="B26" s="1005"/>
      <c r="C26" s="1005"/>
      <c r="D26" s="1005"/>
      <c r="E26" s="1005"/>
      <c r="F26" s="1005"/>
      <c r="G26" s="1005"/>
      <c r="H26" s="1005"/>
      <c r="I26" s="1005"/>
      <c r="J26" s="1005"/>
      <c r="K26" s="1005"/>
    </row>
    <row r="28" spans="1:11" ht="12.75" customHeight="1">
      <c r="A28" s="196"/>
      <c r="B28" s="196"/>
      <c r="C28" s="196"/>
      <c r="D28" s="196"/>
      <c r="E28" s="196"/>
      <c r="F28" s="196"/>
    </row>
    <row r="29" spans="1:11" ht="12.75" customHeight="1">
      <c r="A29" s="196" t="s">
        <v>1054</v>
      </c>
      <c r="B29" s="196"/>
      <c r="C29" s="196"/>
      <c r="D29" s="196"/>
      <c r="E29" s="196"/>
      <c r="F29" s="196"/>
      <c r="G29" s="457"/>
      <c r="H29" s="457"/>
      <c r="I29" s="874" t="s">
        <v>1056</v>
      </c>
      <c r="J29" s="874"/>
      <c r="K29" s="874"/>
    </row>
    <row r="30" spans="1:11" ht="12.75" customHeight="1">
      <c r="A30" s="196"/>
      <c r="B30" s="196"/>
      <c r="C30" s="196"/>
      <c r="D30" s="196"/>
      <c r="E30" s="196"/>
      <c r="F30" s="196"/>
      <c r="G30" s="457"/>
      <c r="H30" s="457"/>
      <c r="I30" s="874" t="s">
        <v>13</v>
      </c>
      <c r="J30" s="874"/>
      <c r="K30" s="874"/>
    </row>
    <row r="31" spans="1:11" ht="12.75" customHeight="1">
      <c r="F31" s="196"/>
      <c r="H31" s="874" t="s">
        <v>1026</v>
      </c>
      <c r="I31" s="874"/>
      <c r="J31" s="874"/>
      <c r="K31" s="874"/>
    </row>
    <row r="32" spans="1:11">
      <c r="H32" s="458" t="s">
        <v>83</v>
      </c>
      <c r="I32" s="458"/>
      <c r="J32" s="458"/>
    </row>
    <row r="35" spans="1:22" ht="14.25">
      <c r="A35" s="12"/>
      <c r="B35" s="50"/>
      <c r="C35" s="50"/>
      <c r="D35" s="50"/>
      <c r="E35" s="50"/>
      <c r="F35" s="50"/>
      <c r="G35" s="50"/>
      <c r="H35" s="50"/>
      <c r="I35" s="50"/>
      <c r="J35" s="50"/>
      <c r="K35" s="50"/>
      <c r="L35" s="12"/>
      <c r="M35" s="374"/>
      <c r="N35" s="12"/>
      <c r="O35" s="12"/>
      <c r="P35" s="12"/>
      <c r="Q35" s="12"/>
      <c r="R35" s="12"/>
      <c r="S35" s="12"/>
      <c r="T35" s="12"/>
      <c r="U35" s="12"/>
      <c r="V35" s="12"/>
    </row>
    <row r="36" spans="1:22" ht="14.25">
      <c r="A36" s="12"/>
      <c r="B36" s="50"/>
      <c r="C36" s="50"/>
      <c r="D36" s="50"/>
      <c r="E36" s="50"/>
      <c r="F36" s="50"/>
      <c r="G36" s="50"/>
      <c r="H36" s="50"/>
      <c r="I36" s="50"/>
      <c r="J36" s="50"/>
      <c r="K36" s="50"/>
      <c r="L36" s="12"/>
      <c r="M36" s="374"/>
      <c r="N36" s="12"/>
      <c r="O36" s="12"/>
      <c r="P36" s="12"/>
      <c r="Q36" s="12"/>
      <c r="R36" s="12"/>
      <c r="S36" s="12"/>
      <c r="T36" s="12"/>
      <c r="U36" s="12"/>
      <c r="V36" s="12"/>
    </row>
    <row r="37" spans="1:22" ht="14.25">
      <c r="A37" s="12"/>
      <c r="B37" s="50"/>
      <c r="C37" s="50"/>
      <c r="D37" s="50"/>
      <c r="E37" s="50"/>
      <c r="F37" s="50"/>
      <c r="G37" s="50"/>
      <c r="H37" s="50"/>
      <c r="I37" s="50"/>
      <c r="J37" s="50"/>
      <c r="K37" s="50"/>
      <c r="L37" s="12"/>
      <c r="M37" s="374"/>
      <c r="N37" s="12"/>
      <c r="O37" s="12"/>
      <c r="P37" s="12"/>
      <c r="Q37" s="12"/>
      <c r="R37" s="12"/>
      <c r="S37" s="12"/>
      <c r="T37" s="12"/>
      <c r="U37" s="12"/>
      <c r="V37" s="12"/>
    </row>
    <row r="38" spans="1:22" ht="14.25">
      <c r="A38" s="12"/>
      <c r="B38" s="50"/>
      <c r="C38" s="50"/>
      <c r="D38" s="50"/>
      <c r="E38" s="50"/>
      <c r="F38" s="50"/>
      <c r="G38" s="50"/>
      <c r="H38" s="50"/>
      <c r="I38" s="50"/>
      <c r="J38" s="50"/>
      <c r="K38" s="50"/>
      <c r="L38" s="12"/>
      <c r="M38" s="374"/>
      <c r="N38" s="12"/>
      <c r="O38" s="12"/>
      <c r="P38" s="12"/>
      <c r="Q38" s="12"/>
      <c r="R38" s="12"/>
      <c r="S38" s="12"/>
      <c r="T38" s="12"/>
      <c r="U38" s="12"/>
      <c r="V38" s="12"/>
    </row>
    <row r="39" spans="1:22" ht="14.25">
      <c r="A39" s="12"/>
      <c r="B39" s="50"/>
      <c r="C39" s="50"/>
      <c r="D39" s="50"/>
      <c r="E39" s="50"/>
      <c r="F39" s="50"/>
      <c r="G39" s="50"/>
      <c r="H39" s="50"/>
      <c r="I39" s="50"/>
      <c r="J39" s="50"/>
      <c r="K39" s="50"/>
      <c r="L39" s="12"/>
      <c r="M39" s="374"/>
      <c r="N39" s="12"/>
      <c r="O39" s="12"/>
      <c r="P39" s="12"/>
      <c r="Q39" s="12"/>
      <c r="R39" s="12"/>
      <c r="S39" s="12"/>
      <c r="T39" s="12"/>
      <c r="U39" s="12"/>
      <c r="V39" s="12"/>
    </row>
    <row r="40" spans="1:22" ht="14.25">
      <c r="A40" s="12"/>
      <c r="B40" s="50"/>
      <c r="C40" s="50"/>
      <c r="D40" s="50"/>
      <c r="E40" s="50"/>
      <c r="F40" s="50"/>
      <c r="G40" s="50"/>
      <c r="H40" s="50"/>
      <c r="I40" s="50"/>
      <c r="J40" s="50"/>
      <c r="K40" s="50"/>
      <c r="L40" s="12"/>
      <c r="M40" s="374"/>
      <c r="N40" s="12"/>
      <c r="O40" s="12"/>
      <c r="P40" s="12"/>
      <c r="Q40" s="12"/>
      <c r="R40" s="12"/>
      <c r="S40" s="12"/>
      <c r="T40" s="12"/>
      <c r="U40" s="12"/>
      <c r="V40" s="12"/>
    </row>
    <row r="41" spans="1:22" ht="14.25">
      <c r="A41" s="12"/>
      <c r="B41" s="50"/>
      <c r="C41" s="50"/>
      <c r="D41" s="50"/>
      <c r="E41" s="50"/>
      <c r="F41" s="50"/>
      <c r="G41" s="50"/>
      <c r="H41" s="50"/>
      <c r="I41" s="50"/>
      <c r="J41" s="50"/>
      <c r="K41" s="50"/>
      <c r="L41" s="12"/>
      <c r="M41" s="374"/>
      <c r="N41" s="12"/>
      <c r="O41" s="12"/>
      <c r="P41" s="12"/>
      <c r="Q41" s="12"/>
      <c r="R41" s="12"/>
      <c r="S41" s="12"/>
      <c r="T41" s="12"/>
      <c r="U41" s="12"/>
      <c r="V41" s="12"/>
    </row>
    <row r="42" spans="1:22" ht="14.25">
      <c r="A42" s="12"/>
      <c r="B42" s="50"/>
      <c r="C42" s="50"/>
      <c r="D42" s="50"/>
      <c r="E42" s="50"/>
      <c r="F42" s="50"/>
      <c r="G42" s="50"/>
      <c r="H42" s="50"/>
      <c r="I42" s="50"/>
      <c r="J42" s="50"/>
      <c r="K42" s="50"/>
      <c r="L42" s="12"/>
      <c r="M42" s="374"/>
      <c r="N42" s="12"/>
      <c r="O42" s="12"/>
      <c r="P42" s="12"/>
      <c r="Q42" s="12"/>
      <c r="R42" s="12"/>
      <c r="S42" s="12"/>
      <c r="T42" s="12"/>
      <c r="U42" s="12"/>
      <c r="V42" s="12"/>
    </row>
    <row r="43" spans="1:22" ht="14.25">
      <c r="A43" s="12"/>
      <c r="B43" s="50"/>
      <c r="C43" s="50"/>
      <c r="D43" s="50"/>
      <c r="E43" s="50"/>
      <c r="F43" s="50"/>
      <c r="G43" s="50"/>
      <c r="H43" s="50"/>
      <c r="I43" s="50"/>
      <c r="J43" s="50"/>
      <c r="K43" s="50"/>
      <c r="L43" s="12"/>
      <c r="M43" s="374"/>
      <c r="N43" s="12"/>
      <c r="O43" s="12"/>
      <c r="P43" s="12"/>
      <c r="Q43" s="12"/>
      <c r="R43" s="12"/>
      <c r="S43" s="12"/>
      <c r="T43" s="12"/>
      <c r="U43" s="12"/>
      <c r="V43" s="12"/>
    </row>
    <row r="44" spans="1:22" ht="14.25">
      <c r="A44" s="12"/>
      <c r="B44" s="50"/>
      <c r="C44" s="50"/>
      <c r="D44" s="50"/>
      <c r="E44" s="50"/>
      <c r="F44" s="50"/>
      <c r="G44" s="50"/>
      <c r="H44" s="50"/>
      <c r="I44" s="50"/>
      <c r="J44" s="50"/>
      <c r="K44" s="50"/>
      <c r="L44" s="12"/>
      <c r="M44" s="374"/>
      <c r="N44" s="12"/>
      <c r="O44" s="12"/>
      <c r="P44" s="12"/>
      <c r="Q44" s="12"/>
      <c r="R44" s="12"/>
      <c r="S44" s="12"/>
      <c r="T44" s="12"/>
      <c r="U44" s="12"/>
      <c r="V44" s="12"/>
    </row>
    <row r="45" spans="1:22" ht="14.25">
      <c r="A45" s="12"/>
      <c r="B45" s="50"/>
      <c r="C45" s="50"/>
      <c r="D45" s="50"/>
      <c r="E45" s="50"/>
      <c r="F45" s="50"/>
      <c r="G45" s="50"/>
      <c r="H45" s="50"/>
      <c r="I45" s="50"/>
      <c r="J45" s="50"/>
      <c r="K45" s="50"/>
      <c r="L45" s="12"/>
      <c r="M45" s="374"/>
      <c r="N45" s="12"/>
      <c r="O45" s="12"/>
      <c r="P45" s="12"/>
      <c r="Q45" s="12"/>
      <c r="R45" s="12"/>
      <c r="S45" s="12"/>
      <c r="T45" s="12"/>
      <c r="U45" s="12"/>
      <c r="V45" s="12"/>
    </row>
    <row r="46" spans="1:22" ht="14.25">
      <c r="A46" s="12"/>
      <c r="B46" s="50"/>
      <c r="C46" s="50"/>
      <c r="D46" s="50"/>
      <c r="E46" s="50"/>
      <c r="F46" s="50"/>
      <c r="G46" s="50"/>
      <c r="H46" s="50"/>
      <c r="I46" s="50"/>
      <c r="J46" s="50"/>
      <c r="K46" s="50"/>
      <c r="L46" s="12"/>
      <c r="M46" s="374"/>
      <c r="N46" s="12"/>
      <c r="O46" s="12"/>
      <c r="P46" s="12"/>
      <c r="Q46" s="12"/>
      <c r="R46" s="12"/>
      <c r="S46" s="12"/>
      <c r="T46" s="12"/>
      <c r="U46" s="12"/>
      <c r="V46" s="12"/>
    </row>
    <row r="47" spans="1:22" ht="14.25">
      <c r="A47" s="12"/>
      <c r="B47" s="50"/>
      <c r="C47" s="50"/>
      <c r="D47" s="50"/>
      <c r="E47" s="50"/>
      <c r="F47" s="50"/>
      <c r="G47" s="50"/>
      <c r="H47" s="50"/>
      <c r="I47" s="50"/>
      <c r="J47" s="50"/>
      <c r="K47" s="50"/>
      <c r="L47" s="12"/>
      <c r="M47" s="374"/>
      <c r="N47" s="12"/>
      <c r="O47" s="12"/>
      <c r="P47" s="12"/>
      <c r="Q47" s="12"/>
      <c r="R47" s="12"/>
      <c r="S47" s="12"/>
      <c r="T47" s="12"/>
      <c r="U47" s="12"/>
      <c r="V47" s="12"/>
    </row>
    <row r="48" spans="1:22" ht="14.25">
      <c r="A48" s="12"/>
      <c r="B48" s="50"/>
      <c r="C48" s="50"/>
      <c r="D48" s="50"/>
      <c r="E48" s="50"/>
      <c r="F48" s="50"/>
      <c r="G48" s="50"/>
      <c r="H48" s="50"/>
      <c r="I48" s="50"/>
      <c r="J48" s="50"/>
      <c r="K48" s="50"/>
      <c r="L48" s="12"/>
      <c r="M48" s="374"/>
      <c r="N48" s="12"/>
      <c r="O48" s="12"/>
      <c r="P48" s="12"/>
      <c r="Q48" s="12"/>
      <c r="R48" s="12"/>
      <c r="S48" s="12"/>
      <c r="T48" s="12"/>
      <c r="U48" s="12"/>
      <c r="V48" s="12"/>
    </row>
    <row r="49" spans="1:22" ht="15.75">
      <c r="A49" s="12"/>
      <c r="B49" s="113"/>
      <c r="C49" s="113"/>
      <c r="D49" s="113"/>
      <c r="E49" s="113"/>
      <c r="F49" s="113"/>
      <c r="G49" s="375"/>
      <c r="H49" s="375"/>
      <c r="I49" s="375"/>
      <c r="J49" s="375"/>
      <c r="K49" s="375"/>
      <c r="L49" s="12"/>
      <c r="M49" s="374"/>
      <c r="N49" s="12"/>
      <c r="O49" s="12"/>
      <c r="P49" s="12"/>
      <c r="Q49" s="12"/>
      <c r="R49" s="12"/>
      <c r="S49" s="12"/>
      <c r="T49" s="12"/>
      <c r="U49" s="12"/>
      <c r="V49" s="12"/>
    </row>
    <row r="50" spans="1:22">
      <c r="A50" s="12"/>
      <c r="B50" s="12"/>
      <c r="C50" s="12"/>
      <c r="D50" s="12"/>
      <c r="E50" s="12"/>
      <c r="F50" s="12"/>
      <c r="G50" s="12"/>
      <c r="H50" s="12"/>
      <c r="I50" s="12"/>
      <c r="J50" s="12"/>
      <c r="K50" s="12"/>
      <c r="L50" s="12"/>
      <c r="M50" s="12"/>
      <c r="N50" s="12"/>
      <c r="O50" s="12"/>
      <c r="P50" s="12"/>
      <c r="Q50" s="12"/>
      <c r="R50" s="12"/>
      <c r="S50" s="12"/>
      <c r="T50" s="12"/>
      <c r="U50" s="12"/>
      <c r="V50" s="12"/>
    </row>
    <row r="51" spans="1:22">
      <c r="A51" s="12"/>
      <c r="B51" s="12"/>
      <c r="C51" s="12"/>
      <c r="D51" s="12"/>
      <c r="E51" s="12"/>
      <c r="F51" s="12"/>
      <c r="G51" s="12"/>
      <c r="H51" s="12"/>
      <c r="I51" s="12"/>
      <c r="J51" s="12"/>
      <c r="K51" s="12"/>
      <c r="L51" s="12"/>
      <c r="M51" s="12"/>
      <c r="N51" s="12"/>
      <c r="O51" s="12"/>
      <c r="P51" s="12"/>
      <c r="Q51" s="12"/>
      <c r="R51" s="12"/>
      <c r="S51" s="12"/>
      <c r="T51" s="12"/>
      <c r="U51" s="12"/>
      <c r="V51" s="12"/>
    </row>
    <row r="52" spans="1:22">
      <c r="A52" s="12"/>
      <c r="B52" s="12"/>
      <c r="C52" s="12"/>
      <c r="D52" s="12"/>
      <c r="E52" s="12"/>
      <c r="F52" s="12"/>
      <c r="G52" s="12"/>
      <c r="H52" s="12"/>
      <c r="I52" s="12"/>
      <c r="J52" s="12"/>
      <c r="K52" s="12"/>
      <c r="L52" s="12"/>
      <c r="M52" s="12"/>
      <c r="N52" s="12"/>
      <c r="O52" s="12"/>
      <c r="P52" s="12"/>
      <c r="Q52" s="12"/>
      <c r="R52" s="12"/>
      <c r="S52" s="12"/>
      <c r="T52" s="12"/>
      <c r="U52" s="12"/>
      <c r="V52" s="12"/>
    </row>
  </sheetData>
  <mergeCells count="8">
    <mergeCell ref="H31:K31"/>
    <mergeCell ref="A26:K26"/>
    <mergeCell ref="A4:K4"/>
    <mergeCell ref="A3:J3"/>
    <mergeCell ref="E7:K7"/>
    <mergeCell ref="A25:B25"/>
    <mergeCell ref="I29:K29"/>
    <mergeCell ref="I30:K30"/>
  </mergeCells>
  <printOptions horizontalCentered="1"/>
  <pageMargins left="0.70866141732283472" right="0.70866141732283472" top="0.23622047244094491" bottom="0" header="0.31496062992125984" footer="0.31496062992125984"/>
  <pageSetup paperSize="9" scale="86" orientation="landscape" r:id="rId1"/>
</worksheet>
</file>

<file path=xl/worksheets/sheet45.xml><?xml version="1.0" encoding="utf-8"?>
<worksheet xmlns="http://schemas.openxmlformats.org/spreadsheetml/2006/main" xmlns:r="http://schemas.openxmlformats.org/officeDocument/2006/relationships">
  <sheetPr>
    <pageSetUpPr fitToPage="1"/>
  </sheetPr>
  <dimension ref="A1:T36"/>
  <sheetViews>
    <sheetView topLeftCell="A13" zoomScale="85" zoomScaleNormal="85" zoomScaleSheetLayoutView="100" workbookViewId="0">
      <selection activeCell="A35" sqref="A35:L35"/>
    </sheetView>
  </sheetViews>
  <sheetFormatPr defaultRowHeight="12.75"/>
  <cols>
    <col min="1" max="1" width="7.42578125" customWidth="1"/>
    <col min="2" max="2" width="27" customWidth="1"/>
    <col min="3" max="4" width="12.7109375" customWidth="1"/>
    <col min="5" max="5" width="14.42578125" customWidth="1"/>
    <col min="6" max="6" width="17" customWidth="1"/>
    <col min="7" max="7" width="14.140625" customWidth="1"/>
    <col min="8" max="8" width="17" customWidth="1"/>
    <col min="9" max="9" width="13" customWidth="1"/>
    <col min="10" max="10" width="17" customWidth="1"/>
    <col min="11" max="11" width="15.5703125" customWidth="1"/>
    <col min="12" max="12" width="17.7109375" customWidth="1"/>
    <col min="14" max="14" width="25.28515625" customWidth="1"/>
    <col min="15" max="15" width="12.5703125" customWidth="1"/>
    <col min="16" max="16" width="13.28515625" customWidth="1"/>
    <col min="17" max="17" width="12.42578125" customWidth="1"/>
    <col min="18" max="18" width="11.85546875" customWidth="1"/>
  </cols>
  <sheetData>
    <row r="1" spans="1:20" ht="15">
      <c r="A1" s="83"/>
      <c r="B1" s="83"/>
      <c r="C1" s="83"/>
      <c r="D1" s="83"/>
      <c r="E1" s="83"/>
      <c r="F1" s="83"/>
      <c r="G1" s="83"/>
      <c r="H1" s="83"/>
      <c r="K1" s="883" t="s">
        <v>87</v>
      </c>
      <c r="L1" s="883"/>
    </row>
    <row r="2" spans="1:20" ht="15.75">
      <c r="A2" s="823" t="s">
        <v>0</v>
      </c>
      <c r="B2" s="823"/>
      <c r="C2" s="823"/>
      <c r="D2" s="823"/>
      <c r="E2" s="823"/>
      <c r="F2" s="823"/>
      <c r="G2" s="823"/>
      <c r="H2" s="823"/>
      <c r="I2" s="83"/>
      <c r="J2" s="83"/>
      <c r="K2" s="83"/>
      <c r="L2" s="83"/>
    </row>
    <row r="3" spans="1:20" ht="20.25">
      <c r="A3" s="841" t="s">
        <v>747</v>
      </c>
      <c r="B3" s="841"/>
      <c r="C3" s="841"/>
      <c r="D3" s="841"/>
      <c r="E3" s="841"/>
      <c r="F3" s="841"/>
      <c r="G3" s="841"/>
      <c r="H3" s="841"/>
      <c r="I3" s="83"/>
      <c r="J3" s="83"/>
      <c r="K3" s="83"/>
      <c r="L3" s="83"/>
    </row>
    <row r="4" spans="1:20">
      <c r="A4" s="83"/>
      <c r="B4" s="83"/>
      <c r="C4" s="83"/>
      <c r="D4" s="83"/>
      <c r="E4" s="83"/>
      <c r="F4" s="83"/>
      <c r="G4" s="83"/>
      <c r="H4" s="83"/>
      <c r="I4" s="83"/>
      <c r="J4" s="83"/>
      <c r="K4" s="83"/>
      <c r="L4" s="83"/>
    </row>
    <row r="5" spans="1:20" ht="15.75">
      <c r="A5" s="842" t="s">
        <v>862</v>
      </c>
      <c r="B5" s="842"/>
      <c r="C5" s="842"/>
      <c r="D5" s="842"/>
      <c r="E5" s="842"/>
      <c r="F5" s="842"/>
      <c r="G5" s="842"/>
      <c r="H5" s="842"/>
      <c r="I5" s="842"/>
      <c r="J5" s="842"/>
      <c r="K5" s="842"/>
      <c r="L5" s="842"/>
    </row>
    <row r="6" spans="1:20">
      <c r="A6" s="83"/>
      <c r="B6" s="83"/>
      <c r="C6" s="83"/>
      <c r="D6" s="83"/>
      <c r="E6" s="83"/>
      <c r="F6" s="83"/>
      <c r="G6" s="83"/>
      <c r="H6" s="83"/>
      <c r="I6" s="83"/>
      <c r="J6" s="83"/>
      <c r="K6" s="83"/>
      <c r="L6" s="83"/>
    </row>
    <row r="7" spans="1:20">
      <c r="A7" s="786" t="s">
        <v>900</v>
      </c>
      <c r="B7" s="786"/>
      <c r="C7" s="83"/>
      <c r="D7" s="83"/>
      <c r="E7" s="83"/>
      <c r="F7" s="83"/>
      <c r="G7" s="83"/>
      <c r="H7" s="286"/>
      <c r="I7" s="83"/>
      <c r="J7" s="83"/>
      <c r="K7" s="83"/>
      <c r="L7" s="83"/>
    </row>
    <row r="8" spans="1:20" ht="18">
      <c r="A8" s="85"/>
      <c r="B8" s="85"/>
      <c r="C8" s="83"/>
      <c r="D8" s="83"/>
      <c r="E8" s="83"/>
      <c r="F8" s="83"/>
      <c r="G8" s="83"/>
      <c r="H8" s="83"/>
      <c r="I8" s="104"/>
      <c r="J8" s="124"/>
      <c r="K8" s="879" t="s">
        <v>1025</v>
      </c>
      <c r="L8" s="879"/>
    </row>
    <row r="9" spans="1:20" ht="27.75" customHeight="1">
      <c r="A9" s="1014" t="s">
        <v>218</v>
      </c>
      <c r="B9" s="1014" t="s">
        <v>217</v>
      </c>
      <c r="C9" s="780" t="s">
        <v>490</v>
      </c>
      <c r="D9" s="780" t="s">
        <v>491</v>
      </c>
      <c r="E9" s="1010" t="s">
        <v>492</v>
      </c>
      <c r="F9" s="1010"/>
      <c r="G9" s="1010" t="s">
        <v>448</v>
      </c>
      <c r="H9" s="1010"/>
      <c r="I9" s="1010" t="s">
        <v>228</v>
      </c>
      <c r="J9" s="1010"/>
      <c r="K9" s="1011" t="s">
        <v>229</v>
      </c>
      <c r="L9" s="1011"/>
    </row>
    <row r="10" spans="1:20" ht="43.9" customHeight="1">
      <c r="A10" s="1015"/>
      <c r="B10" s="1015"/>
      <c r="C10" s="780"/>
      <c r="D10" s="780"/>
      <c r="E10" s="5" t="s">
        <v>216</v>
      </c>
      <c r="F10" s="5" t="s">
        <v>199</v>
      </c>
      <c r="G10" s="5" t="s">
        <v>216</v>
      </c>
      <c r="H10" s="5" t="s">
        <v>199</v>
      </c>
      <c r="I10" s="5" t="s">
        <v>216</v>
      </c>
      <c r="J10" s="5" t="s">
        <v>199</v>
      </c>
      <c r="K10" s="5" t="s">
        <v>721</v>
      </c>
      <c r="L10" s="487" t="s">
        <v>720</v>
      </c>
      <c r="M10" s="50"/>
      <c r="N10" s="50"/>
      <c r="O10" s="50"/>
      <c r="P10" s="50"/>
      <c r="Q10" s="50"/>
      <c r="S10" s="374"/>
    </row>
    <row r="11" spans="1:20" s="14" customFormat="1" ht="14.25">
      <c r="A11" s="86">
        <v>1</v>
      </c>
      <c r="B11" s="86">
        <v>2</v>
      </c>
      <c r="C11" s="86">
        <v>3</v>
      </c>
      <c r="D11" s="86">
        <v>4</v>
      </c>
      <c r="E11" s="86">
        <v>5</v>
      </c>
      <c r="F11" s="86">
        <v>6</v>
      </c>
      <c r="G11" s="86">
        <v>7</v>
      </c>
      <c r="H11" s="86">
        <v>8</v>
      </c>
      <c r="I11" s="86">
        <v>9</v>
      </c>
      <c r="J11" s="86">
        <v>10</v>
      </c>
      <c r="K11" s="86">
        <v>11</v>
      </c>
      <c r="L11" s="490">
        <v>12</v>
      </c>
      <c r="M11" s="50"/>
      <c r="N11" s="50"/>
      <c r="O11" s="50"/>
      <c r="P11" s="50"/>
      <c r="Q11" s="50"/>
      <c r="S11" s="374"/>
      <c r="T11"/>
    </row>
    <row r="12" spans="1:20" ht="26.45" customHeight="1">
      <c r="A12" s="644">
        <v>1</v>
      </c>
      <c r="B12" s="645" t="s">
        <v>901</v>
      </c>
      <c r="C12" s="507">
        <v>928</v>
      </c>
      <c r="D12" s="54">
        <v>196317</v>
      </c>
      <c r="E12" s="47">
        <v>868</v>
      </c>
      <c r="F12" s="47">
        <v>157016</v>
      </c>
      <c r="G12" s="47">
        <v>394</v>
      </c>
      <c r="H12" s="47">
        <v>51286</v>
      </c>
      <c r="I12" s="507">
        <v>928</v>
      </c>
      <c r="J12" s="47">
        <v>162875</v>
      </c>
      <c r="K12" s="47">
        <v>3116</v>
      </c>
      <c r="L12" s="510">
        <v>424</v>
      </c>
      <c r="M12" s="50"/>
      <c r="N12" s="511"/>
      <c r="O12" s="50"/>
      <c r="P12" s="50"/>
      <c r="Q12" s="50"/>
      <c r="S12" s="374"/>
      <c r="T12" s="374"/>
    </row>
    <row r="13" spans="1:20" ht="26.45" customHeight="1">
      <c r="A13" s="644">
        <v>2</v>
      </c>
      <c r="B13" s="645" t="s">
        <v>902</v>
      </c>
      <c r="C13" s="507">
        <v>881</v>
      </c>
      <c r="D13" s="54">
        <v>159478</v>
      </c>
      <c r="E13" s="47">
        <v>861</v>
      </c>
      <c r="F13" s="47">
        <v>132107</v>
      </c>
      <c r="G13" s="47">
        <v>402</v>
      </c>
      <c r="H13" s="47">
        <v>45852</v>
      </c>
      <c r="I13" s="507">
        <v>881</v>
      </c>
      <c r="J13" s="47">
        <v>132292</v>
      </c>
      <c r="K13" s="47">
        <v>2446</v>
      </c>
      <c r="L13" s="510">
        <v>398</v>
      </c>
      <c r="M13" s="50"/>
      <c r="N13" s="511"/>
      <c r="O13" s="50"/>
      <c r="P13" s="50"/>
      <c r="Q13" s="50"/>
      <c r="S13" s="374"/>
      <c r="T13" s="374"/>
    </row>
    <row r="14" spans="1:20" ht="26.45" customHeight="1">
      <c r="A14" s="644">
        <v>3</v>
      </c>
      <c r="B14" s="645" t="s">
        <v>903</v>
      </c>
      <c r="C14" s="507">
        <v>692</v>
      </c>
      <c r="D14" s="54">
        <v>52664</v>
      </c>
      <c r="E14" s="47">
        <v>677</v>
      </c>
      <c r="F14" s="47">
        <v>41463</v>
      </c>
      <c r="G14" s="47">
        <v>276</v>
      </c>
      <c r="H14" s="47">
        <v>15823</v>
      </c>
      <c r="I14" s="507">
        <v>692</v>
      </c>
      <c r="J14" s="47">
        <v>43490</v>
      </c>
      <c r="K14" s="47">
        <v>415</v>
      </c>
      <c r="L14" s="510">
        <v>47</v>
      </c>
      <c r="M14" s="50"/>
      <c r="N14" s="511"/>
      <c r="O14" s="50"/>
      <c r="P14" s="50"/>
      <c r="Q14" s="50"/>
      <c r="S14" s="374"/>
      <c r="T14" s="374"/>
    </row>
    <row r="15" spans="1:20" ht="26.45" customHeight="1">
      <c r="A15" s="644">
        <v>4</v>
      </c>
      <c r="B15" s="645" t="s">
        <v>904</v>
      </c>
      <c r="C15" s="507">
        <v>741</v>
      </c>
      <c r="D15" s="54">
        <v>118963</v>
      </c>
      <c r="E15" s="47">
        <v>738</v>
      </c>
      <c r="F15" s="47">
        <v>92716</v>
      </c>
      <c r="G15" s="47">
        <v>331</v>
      </c>
      <c r="H15" s="47">
        <v>35468</v>
      </c>
      <c r="I15" s="507">
        <v>741</v>
      </c>
      <c r="J15" s="47">
        <v>98697</v>
      </c>
      <c r="K15" s="47">
        <v>1208</v>
      </c>
      <c r="L15" s="510">
        <v>266</v>
      </c>
      <c r="M15" s="50"/>
      <c r="N15" s="511"/>
      <c r="O15" s="50"/>
      <c r="P15" s="50"/>
      <c r="Q15" s="50"/>
      <c r="S15" s="374"/>
      <c r="T15" s="374"/>
    </row>
    <row r="16" spans="1:20" ht="26.45" customHeight="1">
      <c r="A16" s="644">
        <v>5</v>
      </c>
      <c r="B16" s="645" t="s">
        <v>905</v>
      </c>
      <c r="C16" s="507">
        <v>881</v>
      </c>
      <c r="D16" s="54">
        <v>107051</v>
      </c>
      <c r="E16" s="47">
        <v>851</v>
      </c>
      <c r="F16" s="47">
        <v>82255</v>
      </c>
      <c r="G16" s="47">
        <v>437</v>
      </c>
      <c r="H16" s="47">
        <v>32724</v>
      </c>
      <c r="I16" s="507">
        <v>881</v>
      </c>
      <c r="J16" s="47">
        <v>88714</v>
      </c>
      <c r="K16" s="47">
        <v>1392</v>
      </c>
      <c r="L16" s="510">
        <v>346</v>
      </c>
      <c r="M16" s="50"/>
      <c r="N16" s="511"/>
      <c r="O16" s="50"/>
      <c r="P16" s="50"/>
      <c r="Q16" s="50"/>
      <c r="S16" s="374"/>
      <c r="T16" s="374"/>
    </row>
    <row r="17" spans="1:20" ht="26.45" customHeight="1">
      <c r="A17" s="644">
        <v>6</v>
      </c>
      <c r="B17" s="645" t="s">
        <v>906</v>
      </c>
      <c r="C17" s="507">
        <v>526</v>
      </c>
      <c r="D17" s="54">
        <v>73998</v>
      </c>
      <c r="E17" s="47">
        <v>487</v>
      </c>
      <c r="F17" s="47">
        <v>47236</v>
      </c>
      <c r="G17" s="47">
        <v>196</v>
      </c>
      <c r="H17" s="47">
        <v>21668</v>
      </c>
      <c r="I17" s="507">
        <v>526</v>
      </c>
      <c r="J17" s="47">
        <v>61374</v>
      </c>
      <c r="K17" s="47">
        <v>811</v>
      </c>
      <c r="L17" s="510">
        <v>166</v>
      </c>
      <c r="M17" s="50"/>
      <c r="N17" s="511"/>
      <c r="O17" s="50"/>
      <c r="P17" s="50"/>
      <c r="Q17" s="50"/>
      <c r="S17" s="374"/>
      <c r="T17" s="374"/>
    </row>
    <row r="18" spans="1:20" ht="26.45" customHeight="1">
      <c r="A18" s="644">
        <v>7</v>
      </c>
      <c r="B18" s="645" t="s">
        <v>907</v>
      </c>
      <c r="C18" s="507">
        <v>943</v>
      </c>
      <c r="D18" s="54">
        <v>169817</v>
      </c>
      <c r="E18" s="47">
        <v>927</v>
      </c>
      <c r="F18" s="47">
        <v>133423</v>
      </c>
      <c r="G18" s="47">
        <v>477</v>
      </c>
      <c r="H18" s="47">
        <v>49447</v>
      </c>
      <c r="I18" s="507">
        <v>943</v>
      </c>
      <c r="J18" s="47">
        <v>140890</v>
      </c>
      <c r="K18" s="47">
        <v>2577</v>
      </c>
      <c r="L18" s="510">
        <v>491</v>
      </c>
      <c r="M18" s="50"/>
      <c r="N18" s="511"/>
      <c r="O18" s="50"/>
      <c r="P18" s="50"/>
      <c r="Q18" s="50"/>
      <c r="S18" s="374"/>
      <c r="T18" s="374"/>
    </row>
    <row r="19" spans="1:20" ht="26.45" customHeight="1">
      <c r="A19" s="644">
        <v>8</v>
      </c>
      <c r="B19" s="645" t="s">
        <v>908</v>
      </c>
      <c r="C19" s="507">
        <v>957</v>
      </c>
      <c r="D19" s="54">
        <v>206876</v>
      </c>
      <c r="E19" s="47">
        <v>941</v>
      </c>
      <c r="F19" s="47">
        <v>143574</v>
      </c>
      <c r="G19" s="47">
        <v>445</v>
      </c>
      <c r="H19" s="47">
        <v>54807</v>
      </c>
      <c r="I19" s="507">
        <v>957</v>
      </c>
      <c r="J19" s="47">
        <v>171641</v>
      </c>
      <c r="K19" s="47">
        <v>2714</v>
      </c>
      <c r="L19" s="510">
        <v>495</v>
      </c>
      <c r="M19" s="50"/>
      <c r="N19" s="511"/>
      <c r="O19" s="50"/>
      <c r="P19" s="50"/>
      <c r="Q19" s="50"/>
      <c r="S19" s="374"/>
      <c r="T19" s="374"/>
    </row>
    <row r="20" spans="1:20" ht="26.45" customHeight="1">
      <c r="A20" s="644">
        <v>9</v>
      </c>
      <c r="B20" s="645" t="s">
        <v>909</v>
      </c>
      <c r="C20" s="507">
        <v>942</v>
      </c>
      <c r="D20" s="54">
        <v>251629</v>
      </c>
      <c r="E20" s="47">
        <v>920</v>
      </c>
      <c r="F20" s="47">
        <v>190964</v>
      </c>
      <c r="G20" s="47">
        <v>338</v>
      </c>
      <c r="H20" s="47">
        <v>69298</v>
      </c>
      <c r="I20" s="507">
        <v>942</v>
      </c>
      <c r="J20" s="47">
        <v>208761</v>
      </c>
      <c r="K20" s="47">
        <v>2612</v>
      </c>
      <c r="L20" s="510">
        <v>378</v>
      </c>
      <c r="M20" s="50"/>
      <c r="N20" s="511"/>
      <c r="O20" s="50"/>
      <c r="P20" s="50"/>
      <c r="Q20" s="50"/>
      <c r="S20" s="374"/>
      <c r="T20" s="374"/>
    </row>
    <row r="21" spans="1:20" ht="26.45" customHeight="1">
      <c r="A21" s="644">
        <v>10</v>
      </c>
      <c r="B21" s="645" t="s">
        <v>910</v>
      </c>
      <c r="C21" s="507">
        <v>1422</v>
      </c>
      <c r="D21" s="54">
        <v>555441</v>
      </c>
      <c r="E21" s="47">
        <v>1361</v>
      </c>
      <c r="F21" s="47">
        <v>383113</v>
      </c>
      <c r="G21" s="47">
        <v>507</v>
      </c>
      <c r="H21" s="47">
        <v>146341</v>
      </c>
      <c r="I21" s="507">
        <v>1422</v>
      </c>
      <c r="J21" s="47">
        <v>460795</v>
      </c>
      <c r="K21" s="47">
        <v>7699</v>
      </c>
      <c r="L21" s="510">
        <v>1314</v>
      </c>
      <c r="M21" s="50"/>
      <c r="N21" s="511"/>
      <c r="O21" s="50"/>
      <c r="P21" s="50"/>
      <c r="Q21" s="50"/>
      <c r="S21" s="374"/>
      <c r="T21" s="374"/>
    </row>
    <row r="22" spans="1:20" ht="26.45" customHeight="1">
      <c r="A22" s="644">
        <v>11</v>
      </c>
      <c r="B22" s="645" t="s">
        <v>911</v>
      </c>
      <c r="C22" s="507">
        <v>1231</v>
      </c>
      <c r="D22" s="54">
        <v>291610</v>
      </c>
      <c r="E22" s="47">
        <v>1204</v>
      </c>
      <c r="F22" s="47">
        <v>208077</v>
      </c>
      <c r="G22" s="47">
        <v>472</v>
      </c>
      <c r="H22" s="47">
        <v>85290</v>
      </c>
      <c r="I22" s="507">
        <v>1231</v>
      </c>
      <c r="J22" s="47">
        <v>241925</v>
      </c>
      <c r="K22" s="47">
        <v>3814</v>
      </c>
      <c r="L22" s="510">
        <v>675</v>
      </c>
      <c r="M22" s="50"/>
      <c r="N22" s="511"/>
      <c r="O22" s="50"/>
      <c r="P22" s="50"/>
      <c r="Q22" s="50"/>
      <c r="S22" s="374"/>
      <c r="T22" s="374"/>
    </row>
    <row r="23" spans="1:20" ht="26.45" customHeight="1">
      <c r="A23" s="644">
        <v>12</v>
      </c>
      <c r="B23" s="645" t="s">
        <v>912</v>
      </c>
      <c r="C23" s="507">
        <v>321</v>
      </c>
      <c r="D23" s="54">
        <v>85418</v>
      </c>
      <c r="E23" s="47">
        <v>317</v>
      </c>
      <c r="F23" s="47">
        <v>73176</v>
      </c>
      <c r="G23" s="47">
        <v>145</v>
      </c>
      <c r="H23" s="47">
        <v>24738</v>
      </c>
      <c r="I23" s="507">
        <v>321</v>
      </c>
      <c r="J23" s="47">
        <v>70870</v>
      </c>
      <c r="K23" s="47">
        <v>978</v>
      </c>
      <c r="L23" s="510">
        <v>166</v>
      </c>
      <c r="M23" s="50"/>
      <c r="N23" s="511"/>
      <c r="O23" s="50"/>
      <c r="P23" s="50"/>
      <c r="Q23" s="50"/>
      <c r="S23" s="374"/>
      <c r="T23" s="374"/>
    </row>
    <row r="24" spans="1:20" ht="26.45" customHeight="1">
      <c r="A24" s="644">
        <v>13</v>
      </c>
      <c r="B24" s="645" t="s">
        <v>913</v>
      </c>
      <c r="C24" s="507">
        <v>1282</v>
      </c>
      <c r="D24" s="54">
        <v>232047</v>
      </c>
      <c r="E24" s="47">
        <v>1241</v>
      </c>
      <c r="F24" s="47">
        <v>189900</v>
      </c>
      <c r="G24" s="47">
        <v>518</v>
      </c>
      <c r="H24" s="47">
        <v>65276</v>
      </c>
      <c r="I24" s="507">
        <v>1282</v>
      </c>
      <c r="J24" s="47">
        <v>192512</v>
      </c>
      <c r="K24" s="47">
        <v>2574</v>
      </c>
      <c r="L24" s="510">
        <v>503</v>
      </c>
      <c r="M24" s="113"/>
      <c r="N24" s="511"/>
      <c r="O24" s="50"/>
      <c r="P24" s="50"/>
      <c r="Q24" s="50"/>
      <c r="T24" s="374"/>
    </row>
    <row r="25" spans="1:20" ht="26.45" customHeight="1">
      <c r="A25" s="644">
        <v>14</v>
      </c>
      <c r="B25" s="645" t="s">
        <v>914</v>
      </c>
      <c r="C25" s="507">
        <v>577</v>
      </c>
      <c r="D25" s="54">
        <v>126250</v>
      </c>
      <c r="E25" s="47">
        <v>531</v>
      </c>
      <c r="F25" s="47">
        <v>91372</v>
      </c>
      <c r="G25" s="47">
        <v>249</v>
      </c>
      <c r="H25" s="47">
        <v>33537</v>
      </c>
      <c r="I25" s="507">
        <v>577</v>
      </c>
      <c r="J25" s="47">
        <v>104764</v>
      </c>
      <c r="K25" s="47">
        <v>1318</v>
      </c>
      <c r="L25" s="510">
        <v>291</v>
      </c>
      <c r="N25" s="511"/>
      <c r="O25" s="50"/>
      <c r="P25" s="50"/>
      <c r="Q25" s="50"/>
      <c r="T25" s="374"/>
    </row>
    <row r="26" spans="1:20" ht="28.9" customHeight="1">
      <c r="A26" s="887" t="s">
        <v>17</v>
      </c>
      <c r="B26" s="888"/>
      <c r="C26" s="501">
        <v>12324</v>
      </c>
      <c r="D26" s="502">
        <v>2627559</v>
      </c>
      <c r="E26" s="508">
        <v>11924</v>
      </c>
      <c r="F26" s="508">
        <v>1966392</v>
      </c>
      <c r="G26" s="508">
        <v>5187</v>
      </c>
      <c r="H26" s="508">
        <v>731555</v>
      </c>
      <c r="I26" s="508">
        <v>12324</v>
      </c>
      <c r="J26" s="508">
        <v>2179600</v>
      </c>
      <c r="K26" s="508">
        <v>33674</v>
      </c>
      <c r="L26" s="508">
        <v>5960</v>
      </c>
      <c r="O26" s="50"/>
      <c r="Q26" s="374"/>
    </row>
    <row r="27" spans="1:20" ht="25.9" customHeight="1">
      <c r="A27" s="1012" t="s">
        <v>951</v>
      </c>
      <c r="B27" s="1012"/>
      <c r="C27" s="1012"/>
      <c r="D27" s="1012"/>
      <c r="E27" s="1012"/>
      <c r="F27" s="1012"/>
      <c r="G27" s="1012"/>
      <c r="H27" s="1012"/>
      <c r="I27" s="1012"/>
      <c r="J27" s="1012"/>
      <c r="K27" s="1012"/>
      <c r="L27" s="1012"/>
    </row>
    <row r="28" spans="1:20">
      <c r="A28" s="83"/>
      <c r="B28" s="83"/>
      <c r="C28" s="83"/>
      <c r="D28" s="83"/>
      <c r="E28" s="83"/>
      <c r="F28" s="83"/>
      <c r="G28" s="83"/>
      <c r="H28" s="83"/>
      <c r="I28" s="83"/>
      <c r="J28" s="83"/>
      <c r="K28" s="83"/>
      <c r="L28" s="83"/>
    </row>
    <row r="29" spans="1:20">
      <c r="A29" s="83"/>
      <c r="B29" s="83"/>
      <c r="C29" s="83"/>
      <c r="D29" s="83"/>
      <c r="E29" s="83"/>
      <c r="F29" s="83"/>
      <c r="G29" s="83"/>
      <c r="H29" s="83"/>
      <c r="I29" s="83"/>
      <c r="J29" s="83"/>
      <c r="K29" s="83"/>
      <c r="L29" s="83"/>
    </row>
    <row r="31" spans="1:20">
      <c r="A31" s="1013"/>
      <c r="B31" s="1013"/>
      <c r="C31" s="1013"/>
      <c r="D31" s="1013"/>
      <c r="E31" s="1013"/>
      <c r="F31" s="1013"/>
      <c r="G31" s="1013"/>
      <c r="H31" s="1013"/>
      <c r="I31" s="1013"/>
      <c r="J31" s="1013"/>
      <c r="K31" s="1013"/>
      <c r="L31" s="1013"/>
    </row>
    <row r="32" spans="1:20">
      <c r="A32" s="83"/>
      <c r="B32" s="83"/>
      <c r="C32" s="83"/>
      <c r="D32" s="83"/>
      <c r="E32" s="83"/>
      <c r="F32" s="83"/>
      <c r="G32" s="83"/>
      <c r="H32" s="83"/>
      <c r="I32" s="83"/>
      <c r="J32" s="83"/>
      <c r="K32" s="83"/>
      <c r="L32" s="83"/>
    </row>
    <row r="33" spans="1:12" ht="15.75">
      <c r="A33" s="91" t="s">
        <v>1054</v>
      </c>
      <c r="B33" s="91"/>
      <c r="C33" s="91"/>
      <c r="D33" s="91"/>
      <c r="E33" s="91"/>
      <c r="F33" s="91"/>
      <c r="G33" s="91"/>
      <c r="H33" s="91"/>
      <c r="I33" s="847" t="s">
        <v>1056</v>
      </c>
      <c r="J33" s="847"/>
      <c r="K33" s="847"/>
      <c r="L33" s="83"/>
    </row>
    <row r="34" spans="1:12" ht="15.75" customHeight="1">
      <c r="A34" s="847" t="s">
        <v>1042</v>
      </c>
      <c r="B34" s="847"/>
      <c r="C34" s="847"/>
      <c r="D34" s="847"/>
      <c r="E34" s="847"/>
      <c r="F34" s="847"/>
      <c r="G34" s="847"/>
      <c r="H34" s="847"/>
      <c r="I34" s="847"/>
      <c r="J34" s="847"/>
      <c r="K34" s="847"/>
      <c r="L34" s="847"/>
    </row>
    <row r="35" spans="1:12" ht="15.6" customHeight="1">
      <c r="A35" s="847" t="s">
        <v>1043</v>
      </c>
      <c r="B35" s="847"/>
      <c r="C35" s="847"/>
      <c r="D35" s="847"/>
      <c r="E35" s="847"/>
      <c r="F35" s="847"/>
      <c r="G35" s="847"/>
      <c r="H35" s="847"/>
      <c r="I35" s="847"/>
      <c r="J35" s="847"/>
      <c r="K35" s="847"/>
      <c r="L35" s="847"/>
    </row>
    <row r="36" spans="1:12">
      <c r="A36" s="83"/>
      <c r="B36" s="83"/>
      <c r="C36" s="83"/>
      <c r="D36" s="83"/>
      <c r="E36" s="83"/>
      <c r="F36" s="83"/>
      <c r="I36" s="32" t="s">
        <v>83</v>
      </c>
      <c r="J36" s="32"/>
      <c r="K36" s="32"/>
      <c r="L36" s="32"/>
    </row>
  </sheetData>
  <mergeCells count="21">
    <mergeCell ref="B9:B10"/>
    <mergeCell ref="A9:A10"/>
    <mergeCell ref="C9:C10"/>
    <mergeCell ref="A2:H2"/>
    <mergeCell ref="A3:H3"/>
    <mergeCell ref="A34:L34"/>
    <mergeCell ref="A35:L35"/>
    <mergeCell ref="K1:L1"/>
    <mergeCell ref="G9:H9"/>
    <mergeCell ref="D9:D10"/>
    <mergeCell ref="E9:F9"/>
    <mergeCell ref="I9:J9"/>
    <mergeCell ref="K9:L9"/>
    <mergeCell ref="K8:L8"/>
    <mergeCell ref="A27:L27"/>
    <mergeCell ref="A31:H31"/>
    <mergeCell ref="I31:L31"/>
    <mergeCell ref="A7:B7"/>
    <mergeCell ref="A5:L5"/>
    <mergeCell ref="A26:B26"/>
    <mergeCell ref="I33:K33"/>
  </mergeCells>
  <printOptions horizontalCentered="1"/>
  <pageMargins left="0.70866141732283472" right="0.70866141732283472" top="0.23622047244094491" bottom="0" header="0.31496062992125984" footer="0.31496062992125984"/>
  <pageSetup paperSize="9" scale="72" orientation="landscape" r:id="rId1"/>
  <colBreaks count="1" manualBreakCount="1">
    <brk id="12" max="37" man="1"/>
  </colBreaks>
</worksheet>
</file>

<file path=xl/worksheets/sheet46.xml><?xml version="1.0" encoding="utf-8"?>
<worksheet xmlns="http://schemas.openxmlformats.org/spreadsheetml/2006/main" xmlns:r="http://schemas.openxmlformats.org/officeDocument/2006/relationships">
  <sheetPr>
    <pageSetUpPr fitToPage="1"/>
  </sheetPr>
  <dimension ref="A1:K33"/>
  <sheetViews>
    <sheetView topLeftCell="A13" zoomScaleSheetLayoutView="100" workbookViewId="0">
      <selection activeCell="J38" sqref="J38"/>
    </sheetView>
  </sheetViews>
  <sheetFormatPr defaultColWidth="8.85546875" defaultRowHeight="12.75"/>
  <cols>
    <col min="1" max="1" width="11.140625" style="83" customWidth="1"/>
    <col min="2" max="2" width="22.28515625" style="83" customWidth="1"/>
    <col min="3" max="3" width="20.5703125" style="83" customWidth="1"/>
    <col min="4" max="4" width="22.28515625" style="83" customWidth="1"/>
    <col min="5" max="5" width="25.42578125" style="83" customWidth="1"/>
    <col min="6" max="6" width="27.42578125" style="83" customWidth="1"/>
    <col min="7" max="16384" width="8.85546875" style="83"/>
  </cols>
  <sheetData>
    <row r="1" spans="1:7" ht="12.75" customHeight="1">
      <c r="D1" s="271"/>
      <c r="E1" s="271"/>
      <c r="F1" s="272" t="s">
        <v>100</v>
      </c>
    </row>
    <row r="2" spans="1:7" ht="15" customHeight="1">
      <c r="A2" s="823" t="s">
        <v>0</v>
      </c>
      <c r="B2" s="823"/>
      <c r="C2" s="823"/>
      <c r="D2" s="823"/>
      <c r="E2" s="823"/>
      <c r="F2" s="823"/>
    </row>
    <row r="3" spans="1:7" ht="20.25">
      <c r="A3" s="841" t="s">
        <v>747</v>
      </c>
      <c r="B3" s="841"/>
      <c r="C3" s="841"/>
      <c r="D3" s="841"/>
      <c r="E3" s="841"/>
      <c r="F3" s="841"/>
    </row>
    <row r="4" spans="1:7" ht="11.25" customHeight="1"/>
    <row r="5" spans="1:7">
      <c r="A5" s="1016" t="s">
        <v>445</v>
      </c>
      <c r="B5" s="1016"/>
      <c r="C5" s="1016"/>
      <c r="D5" s="1016"/>
      <c r="E5" s="1016"/>
      <c r="F5" s="1016"/>
    </row>
    <row r="6" spans="1:7" ht="8.4499999999999993" customHeight="1">
      <c r="A6" s="489"/>
      <c r="B6" s="489"/>
      <c r="C6" s="489"/>
      <c r="D6" s="489"/>
      <c r="E6" s="489"/>
      <c r="F6" s="489"/>
    </row>
    <row r="7" spans="1:7" ht="18" customHeight="1">
      <c r="A7" s="488" t="s">
        <v>162</v>
      </c>
      <c r="B7" s="625" t="s">
        <v>1027</v>
      </c>
      <c r="E7" s="879" t="s">
        <v>1025</v>
      </c>
      <c r="F7" s="879"/>
    </row>
    <row r="8" spans="1:7" ht="18" hidden="1" customHeight="1">
      <c r="A8" s="85" t="s">
        <v>1</v>
      </c>
    </row>
    <row r="9" spans="1:7" ht="30.6" customHeight="1">
      <c r="A9" s="490" t="s">
        <v>2</v>
      </c>
      <c r="B9" s="490" t="s">
        <v>3</v>
      </c>
      <c r="C9" s="491" t="s">
        <v>441</v>
      </c>
      <c r="D9" s="492"/>
      <c r="E9" s="493" t="s">
        <v>444</v>
      </c>
      <c r="F9" s="493"/>
    </row>
    <row r="10" spans="1:7" s="92" customFormat="1" ht="25.5">
      <c r="A10" s="490"/>
      <c r="B10" s="490"/>
      <c r="C10" s="490" t="s">
        <v>442</v>
      </c>
      <c r="D10" s="490" t="s">
        <v>443</v>
      </c>
      <c r="E10" s="490" t="s">
        <v>442</v>
      </c>
      <c r="F10" s="490" t="s">
        <v>443</v>
      </c>
      <c r="G10" s="111"/>
    </row>
    <row r="11" spans="1:7" s="494" customFormat="1">
      <c r="A11" s="319">
        <v>1</v>
      </c>
      <c r="B11" s="319">
        <v>2</v>
      </c>
      <c r="C11" s="319">
        <v>3</v>
      </c>
      <c r="D11" s="319">
        <v>4</v>
      </c>
      <c r="E11" s="319">
        <v>5</v>
      </c>
      <c r="F11" s="319">
        <v>6</v>
      </c>
    </row>
    <row r="12" spans="1:7" ht="19.899999999999999" customHeight="1">
      <c r="A12" s="498">
        <v>1</v>
      </c>
      <c r="B12" s="484" t="s">
        <v>901</v>
      </c>
      <c r="C12" s="507">
        <v>490</v>
      </c>
      <c r="D12" s="503">
        <v>490</v>
      </c>
      <c r="E12" s="503">
        <v>438</v>
      </c>
      <c r="F12" s="503">
        <v>438</v>
      </c>
    </row>
    <row r="13" spans="1:7" ht="19.899999999999999" customHeight="1">
      <c r="A13" s="498">
        <v>2</v>
      </c>
      <c r="B13" s="484" t="s">
        <v>902</v>
      </c>
      <c r="C13" s="507">
        <v>460</v>
      </c>
      <c r="D13" s="503">
        <v>460</v>
      </c>
      <c r="E13" s="503">
        <v>421</v>
      </c>
      <c r="F13" s="503">
        <v>421</v>
      </c>
    </row>
    <row r="14" spans="1:7" ht="19.899999999999999" customHeight="1">
      <c r="A14" s="498">
        <v>3</v>
      </c>
      <c r="B14" s="484" t="s">
        <v>903</v>
      </c>
      <c r="C14" s="507">
        <v>398</v>
      </c>
      <c r="D14" s="503">
        <v>398</v>
      </c>
      <c r="E14" s="503">
        <v>294</v>
      </c>
      <c r="F14" s="503">
        <v>294</v>
      </c>
    </row>
    <row r="15" spans="1:7" ht="19.899999999999999" customHeight="1">
      <c r="A15" s="498">
        <v>4</v>
      </c>
      <c r="B15" s="484" t="s">
        <v>904</v>
      </c>
      <c r="C15" s="507">
        <v>388</v>
      </c>
      <c r="D15" s="503">
        <v>388</v>
      </c>
      <c r="E15" s="503">
        <v>353</v>
      </c>
      <c r="F15" s="503">
        <v>353</v>
      </c>
    </row>
    <row r="16" spans="1:7" ht="19.899999999999999" customHeight="1">
      <c r="A16" s="498">
        <v>5</v>
      </c>
      <c r="B16" s="484" t="s">
        <v>905</v>
      </c>
      <c r="C16" s="507">
        <v>434</v>
      </c>
      <c r="D16" s="503">
        <v>434</v>
      </c>
      <c r="E16" s="503">
        <v>447</v>
      </c>
      <c r="F16" s="503">
        <v>447</v>
      </c>
    </row>
    <row r="17" spans="1:11" ht="19.899999999999999" customHeight="1">
      <c r="A17" s="498">
        <v>6</v>
      </c>
      <c r="B17" s="484" t="s">
        <v>906</v>
      </c>
      <c r="C17" s="507">
        <v>281</v>
      </c>
      <c r="D17" s="503">
        <v>281</v>
      </c>
      <c r="E17" s="503">
        <v>245</v>
      </c>
      <c r="F17" s="503">
        <v>245</v>
      </c>
    </row>
    <row r="18" spans="1:11" ht="19.899999999999999" customHeight="1">
      <c r="A18" s="498">
        <v>7</v>
      </c>
      <c r="B18" s="484" t="s">
        <v>907</v>
      </c>
      <c r="C18" s="507">
        <v>443</v>
      </c>
      <c r="D18" s="503">
        <v>443</v>
      </c>
      <c r="E18" s="503">
        <v>500</v>
      </c>
      <c r="F18" s="503">
        <v>500</v>
      </c>
    </row>
    <row r="19" spans="1:11" ht="19.899999999999999" customHeight="1">
      <c r="A19" s="498">
        <v>8</v>
      </c>
      <c r="B19" s="484" t="s">
        <v>908</v>
      </c>
      <c r="C19" s="507">
        <v>490</v>
      </c>
      <c r="D19" s="503">
        <v>490</v>
      </c>
      <c r="E19" s="503">
        <v>467</v>
      </c>
      <c r="F19" s="503">
        <v>467</v>
      </c>
    </row>
    <row r="20" spans="1:11" ht="19.899999999999999" customHeight="1">
      <c r="A20" s="498">
        <v>9</v>
      </c>
      <c r="B20" s="484" t="s">
        <v>909</v>
      </c>
      <c r="C20" s="507">
        <v>569</v>
      </c>
      <c r="D20" s="503">
        <v>569</v>
      </c>
      <c r="E20" s="503">
        <v>373</v>
      </c>
      <c r="F20" s="503">
        <v>373</v>
      </c>
    </row>
    <row r="21" spans="1:11" ht="19.899999999999999" customHeight="1">
      <c r="A21" s="498">
        <v>10</v>
      </c>
      <c r="B21" s="484" t="s">
        <v>910</v>
      </c>
      <c r="C21" s="507">
        <v>885</v>
      </c>
      <c r="D21" s="503">
        <v>885</v>
      </c>
      <c r="E21" s="503">
        <v>537</v>
      </c>
      <c r="F21" s="503">
        <v>537</v>
      </c>
    </row>
    <row r="22" spans="1:11" ht="19.899999999999999" customHeight="1">
      <c r="A22" s="498">
        <v>11</v>
      </c>
      <c r="B22" s="484" t="s">
        <v>911</v>
      </c>
      <c r="C22" s="507">
        <v>726</v>
      </c>
      <c r="D22" s="503">
        <v>726</v>
      </c>
      <c r="E22" s="503">
        <v>505</v>
      </c>
      <c r="F22" s="503">
        <v>505</v>
      </c>
    </row>
    <row r="23" spans="1:11" ht="19.899999999999999" customHeight="1">
      <c r="A23" s="498">
        <v>12</v>
      </c>
      <c r="B23" s="484" t="s">
        <v>912</v>
      </c>
      <c r="C23" s="507">
        <v>157</v>
      </c>
      <c r="D23" s="503">
        <v>157</v>
      </c>
      <c r="E23" s="503">
        <v>164</v>
      </c>
      <c r="F23" s="503">
        <v>164</v>
      </c>
    </row>
    <row r="24" spans="1:11" ht="19.899999999999999" customHeight="1">
      <c r="A24" s="498">
        <v>13</v>
      </c>
      <c r="B24" s="484" t="s">
        <v>913</v>
      </c>
      <c r="C24" s="507">
        <v>738</v>
      </c>
      <c r="D24" s="503">
        <v>738</v>
      </c>
      <c r="E24" s="503">
        <v>544</v>
      </c>
      <c r="F24" s="503">
        <v>544</v>
      </c>
    </row>
    <row r="25" spans="1:11" ht="19.899999999999999" customHeight="1">
      <c r="A25" s="498">
        <v>14</v>
      </c>
      <c r="B25" s="484" t="s">
        <v>914</v>
      </c>
      <c r="C25" s="507">
        <v>307</v>
      </c>
      <c r="D25" s="503">
        <v>307</v>
      </c>
      <c r="E25" s="503">
        <v>270</v>
      </c>
      <c r="F25" s="503">
        <v>270</v>
      </c>
    </row>
    <row r="26" spans="1:11" ht="22.15" customHeight="1">
      <c r="A26" s="499" t="s">
        <v>17</v>
      </c>
      <c r="B26" s="500"/>
      <c r="C26" s="501">
        <v>6766</v>
      </c>
      <c r="D26" s="508">
        <v>6766</v>
      </c>
      <c r="E26" s="508">
        <v>5558</v>
      </c>
      <c r="F26" s="508">
        <v>5558</v>
      </c>
    </row>
    <row r="27" spans="1:11">
      <c r="A27" s="89"/>
      <c r="B27" s="90"/>
      <c r="C27" s="90"/>
      <c r="D27" s="90"/>
      <c r="E27" s="90"/>
      <c r="F27" s="90"/>
    </row>
    <row r="28" spans="1:11">
      <c r="C28" s="83" t="s">
        <v>11</v>
      </c>
    </row>
    <row r="29" spans="1:11" customFormat="1" ht="12.75" customHeight="1">
      <c r="A29" s="196"/>
      <c r="B29" s="196"/>
      <c r="C29" s="196"/>
      <c r="D29" s="196"/>
      <c r="E29" s="196"/>
      <c r="F29" s="196"/>
    </row>
    <row r="30" spans="1:11" customFormat="1" ht="12.75" customHeight="1">
      <c r="A30" s="196" t="s">
        <v>1054</v>
      </c>
      <c r="B30" s="196"/>
      <c r="C30" s="628"/>
      <c r="D30" s="874" t="s">
        <v>1071</v>
      </c>
      <c r="E30" s="874"/>
      <c r="F30" s="874"/>
      <c r="G30" s="628"/>
      <c r="H30" s="83"/>
      <c r="I30" s="83"/>
      <c r="J30" s="83"/>
      <c r="K30" s="83"/>
    </row>
    <row r="31" spans="1:11" customFormat="1" ht="12.75" customHeight="1">
      <c r="A31" s="196"/>
      <c r="B31" s="196"/>
      <c r="C31" s="628"/>
      <c r="D31" s="874" t="s">
        <v>1044</v>
      </c>
      <c r="E31" s="874"/>
      <c r="F31" s="874"/>
      <c r="G31" s="628"/>
      <c r="H31" s="83"/>
      <c r="I31" s="83"/>
      <c r="J31" s="83"/>
      <c r="K31" s="83"/>
    </row>
    <row r="32" spans="1:11" customFormat="1" ht="12.75" customHeight="1">
      <c r="C32" s="874" t="s">
        <v>1045</v>
      </c>
      <c r="D32" s="874"/>
      <c r="E32" s="874"/>
      <c r="F32" s="874"/>
      <c r="H32" s="83"/>
      <c r="I32" s="83"/>
      <c r="J32" s="83"/>
      <c r="K32" s="83"/>
    </row>
    <row r="33" spans="3:11" customFormat="1">
      <c r="C33" s="629"/>
      <c r="D33" s="629"/>
      <c r="E33" s="629" t="s">
        <v>710</v>
      </c>
      <c r="H33" s="83"/>
      <c r="I33" s="83"/>
      <c r="J33" s="83"/>
      <c r="K33" s="83"/>
    </row>
  </sheetData>
  <mergeCells count="7">
    <mergeCell ref="C32:F32"/>
    <mergeCell ref="A2:F2"/>
    <mergeCell ref="A3:F3"/>
    <mergeCell ref="A5:F5"/>
    <mergeCell ref="E7:F7"/>
    <mergeCell ref="D30:F30"/>
    <mergeCell ref="D31:F31"/>
  </mergeCells>
  <phoneticPr fontId="0" type="noConversion"/>
  <printOptions horizontalCentered="1"/>
  <pageMargins left="0.70866141732283472" right="0.70866141732283472" top="0.23622047244094491" bottom="0" header="0.31496062992125984" footer="0.31496062992125984"/>
  <pageSetup paperSize="9" orientation="landscape" r:id="rId1"/>
</worksheet>
</file>

<file path=xl/worksheets/sheet47.xml><?xml version="1.0" encoding="utf-8"?>
<worksheet xmlns="http://schemas.openxmlformats.org/spreadsheetml/2006/main" xmlns:r="http://schemas.openxmlformats.org/officeDocument/2006/relationships">
  <sheetPr>
    <pageSetUpPr fitToPage="1"/>
  </sheetPr>
  <dimension ref="A1:M39"/>
  <sheetViews>
    <sheetView topLeftCell="A4" zoomScale="85" zoomScaleNormal="85" zoomScaleSheetLayoutView="100" workbookViewId="0">
      <selection activeCell="G38" sqref="G38:J38"/>
    </sheetView>
  </sheetViews>
  <sheetFormatPr defaultRowHeight="12.75"/>
  <cols>
    <col min="2" max="2" width="27.7109375" customWidth="1"/>
    <col min="3" max="3" width="16.42578125" customWidth="1"/>
    <col min="4" max="4" width="10.85546875" customWidth="1"/>
    <col min="5" max="5" width="13.7109375" customWidth="1"/>
    <col min="6" max="6" width="14.28515625" customWidth="1"/>
    <col min="7" max="7" width="11.42578125" customWidth="1"/>
    <col min="8" max="8" width="12.28515625" customWidth="1"/>
    <col min="9" max="9" width="16.28515625" customWidth="1"/>
    <col min="10" max="10" width="19.28515625" customWidth="1"/>
  </cols>
  <sheetData>
    <row r="1" spans="1:13" ht="15">
      <c r="A1" s="83"/>
      <c r="B1" s="83"/>
      <c r="C1" s="83"/>
      <c r="D1" s="934"/>
      <c r="E1" s="934"/>
      <c r="F1" s="37"/>
      <c r="G1" s="934" t="s">
        <v>447</v>
      </c>
      <c r="H1" s="934"/>
      <c r="I1" s="934"/>
      <c r="J1" s="934"/>
      <c r="K1" s="93"/>
      <c r="L1" s="83"/>
      <c r="M1" s="83"/>
    </row>
    <row r="2" spans="1:13" ht="15.75">
      <c r="A2" s="823" t="s">
        <v>0</v>
      </c>
      <c r="B2" s="823"/>
      <c r="C2" s="823"/>
      <c r="D2" s="823"/>
      <c r="E2" s="823"/>
      <c r="F2" s="823"/>
      <c r="G2" s="823"/>
      <c r="H2" s="823"/>
      <c r="I2" s="823"/>
      <c r="J2" s="823"/>
      <c r="K2" s="83"/>
      <c r="L2" s="83"/>
      <c r="M2" s="83"/>
    </row>
    <row r="3" spans="1:13" ht="18">
      <c r="A3" s="119"/>
      <c r="B3" s="119"/>
      <c r="C3" s="1022" t="s">
        <v>747</v>
      </c>
      <c r="D3" s="1022"/>
      <c r="E3" s="1022"/>
      <c r="F3" s="1022"/>
      <c r="G3" s="1022"/>
      <c r="H3" s="1022"/>
      <c r="I3" s="1022"/>
      <c r="J3" s="119"/>
      <c r="K3" s="83"/>
      <c r="L3" s="83"/>
      <c r="M3" s="83"/>
    </row>
    <row r="4" spans="1:13" ht="15.75">
      <c r="A4" s="842" t="s">
        <v>446</v>
      </c>
      <c r="B4" s="842"/>
      <c r="C4" s="842"/>
      <c r="D4" s="842"/>
      <c r="E4" s="842"/>
      <c r="F4" s="842"/>
      <c r="G4" s="842"/>
      <c r="H4" s="842"/>
      <c r="I4" s="842"/>
      <c r="J4" s="842"/>
      <c r="K4" s="83"/>
      <c r="L4" s="83"/>
      <c r="M4" s="83"/>
    </row>
    <row r="5" spans="1:13" ht="15.75">
      <c r="A5" s="786" t="s">
        <v>900</v>
      </c>
      <c r="B5" s="786"/>
      <c r="C5" s="84"/>
      <c r="D5" s="84"/>
      <c r="E5" s="84"/>
      <c r="F5" s="84"/>
      <c r="G5" s="84"/>
      <c r="H5" s="84"/>
      <c r="I5" s="84"/>
      <c r="J5" s="84"/>
      <c r="K5" s="83"/>
      <c r="L5" s="83"/>
      <c r="M5" s="83"/>
    </row>
    <row r="6" spans="1:13">
      <c r="A6" s="83"/>
      <c r="B6" s="83"/>
      <c r="C6" s="83"/>
      <c r="D6" s="83"/>
      <c r="E6" s="83"/>
      <c r="F6" s="83"/>
      <c r="G6" s="83"/>
      <c r="H6" s="83"/>
      <c r="I6" s="83"/>
      <c r="J6" s="83"/>
      <c r="K6" s="83"/>
      <c r="L6" s="83"/>
      <c r="M6" s="83"/>
    </row>
    <row r="7" spans="1:13" ht="18">
      <c r="A7" s="85"/>
      <c r="B7" s="83"/>
      <c r="C7" s="83"/>
      <c r="D7" s="83"/>
      <c r="E7" s="83"/>
      <c r="F7" s="83"/>
      <c r="G7" s="83"/>
      <c r="H7" s="879" t="s">
        <v>1025</v>
      </c>
      <c r="I7" s="879"/>
      <c r="J7" s="879"/>
      <c r="K7" s="83"/>
      <c r="L7" s="83"/>
      <c r="M7" s="83"/>
    </row>
    <row r="8" spans="1:13" ht="21.75" customHeight="1">
      <c r="A8" s="1017" t="s">
        <v>2</v>
      </c>
      <c r="B8" s="1017" t="s">
        <v>3</v>
      </c>
      <c r="C8" s="1019" t="s">
        <v>139</v>
      </c>
      <c r="D8" s="1020"/>
      <c r="E8" s="1020"/>
      <c r="F8" s="1020"/>
      <c r="G8" s="1020"/>
      <c r="H8" s="1020"/>
      <c r="I8" s="1020"/>
      <c r="J8" s="1021"/>
      <c r="K8" s="83"/>
      <c r="L8" s="83"/>
      <c r="M8" s="83"/>
    </row>
    <row r="9" spans="1:13" ht="39.75" customHeight="1">
      <c r="A9" s="1018"/>
      <c r="B9" s="1018"/>
      <c r="C9" s="86" t="s">
        <v>197</v>
      </c>
      <c r="D9" s="86" t="s">
        <v>119</v>
      </c>
      <c r="E9" s="86" t="s">
        <v>387</v>
      </c>
      <c r="F9" s="126" t="s">
        <v>167</v>
      </c>
      <c r="G9" s="126" t="s">
        <v>120</v>
      </c>
      <c r="H9" s="147" t="s">
        <v>196</v>
      </c>
      <c r="I9" s="147" t="s">
        <v>716</v>
      </c>
      <c r="J9" s="87" t="s">
        <v>17</v>
      </c>
      <c r="K9" s="92"/>
      <c r="L9" s="92"/>
      <c r="M9" s="92"/>
    </row>
    <row r="10" spans="1:13" s="14" customFormat="1">
      <c r="A10" s="320">
        <v>1</v>
      </c>
      <c r="B10" s="320">
        <v>2</v>
      </c>
      <c r="C10" s="320">
        <v>3</v>
      </c>
      <c r="D10" s="320">
        <v>4</v>
      </c>
      <c r="E10" s="320">
        <v>5</v>
      </c>
      <c r="F10" s="320">
        <v>6</v>
      </c>
      <c r="G10" s="320">
        <v>7</v>
      </c>
      <c r="H10" s="321">
        <v>8</v>
      </c>
      <c r="I10" s="321">
        <v>9</v>
      </c>
      <c r="J10" s="322">
        <v>10</v>
      </c>
      <c r="K10" s="92"/>
      <c r="L10" s="92"/>
      <c r="M10" s="92"/>
    </row>
    <row r="11" spans="1:13" ht="24.6" customHeight="1">
      <c r="A11" s="644">
        <v>1</v>
      </c>
      <c r="B11" s="645" t="s">
        <v>901</v>
      </c>
      <c r="C11" s="507"/>
      <c r="D11" s="503"/>
      <c r="E11" s="507">
        <v>928</v>
      </c>
      <c r="F11" s="503"/>
      <c r="G11" s="503"/>
      <c r="H11" s="509"/>
      <c r="I11" s="509"/>
      <c r="J11" s="507">
        <v>928</v>
      </c>
      <c r="K11" s="83"/>
      <c r="L11" s="83"/>
      <c r="M11" s="83"/>
    </row>
    <row r="12" spans="1:13" ht="24.6" customHeight="1">
      <c r="A12" s="644">
        <v>2</v>
      </c>
      <c r="B12" s="645" t="s">
        <v>902</v>
      </c>
      <c r="C12" s="507"/>
      <c r="D12" s="503"/>
      <c r="E12" s="507">
        <v>881</v>
      </c>
      <c r="F12" s="503"/>
      <c r="G12" s="503"/>
      <c r="H12" s="509"/>
      <c r="I12" s="509"/>
      <c r="J12" s="507">
        <v>881</v>
      </c>
      <c r="K12" s="83"/>
      <c r="L12" s="83"/>
      <c r="M12" s="83"/>
    </row>
    <row r="13" spans="1:13" ht="24.6" customHeight="1">
      <c r="A13" s="644">
        <v>3</v>
      </c>
      <c r="B13" s="645" t="s">
        <v>903</v>
      </c>
      <c r="C13" s="507"/>
      <c r="D13" s="503"/>
      <c r="E13" s="507">
        <v>692</v>
      </c>
      <c r="F13" s="503"/>
      <c r="G13" s="503"/>
      <c r="H13" s="509"/>
      <c r="I13" s="509"/>
      <c r="J13" s="507">
        <v>692</v>
      </c>
      <c r="K13" s="83"/>
      <c r="L13" s="83"/>
      <c r="M13" s="83"/>
    </row>
    <row r="14" spans="1:13" ht="24.6" customHeight="1">
      <c r="A14" s="644">
        <v>4</v>
      </c>
      <c r="B14" s="645" t="s">
        <v>904</v>
      </c>
      <c r="C14" s="507"/>
      <c r="D14" s="503"/>
      <c r="E14" s="507">
        <v>741</v>
      </c>
      <c r="F14" s="503"/>
      <c r="G14" s="503"/>
      <c r="H14" s="509"/>
      <c r="I14" s="509"/>
      <c r="J14" s="507">
        <v>741</v>
      </c>
      <c r="K14" s="83"/>
      <c r="L14" s="83"/>
      <c r="M14" s="83"/>
    </row>
    <row r="15" spans="1:13" ht="24.6" customHeight="1">
      <c r="A15" s="644">
        <v>5</v>
      </c>
      <c r="B15" s="645" t="s">
        <v>905</v>
      </c>
      <c r="C15" s="507"/>
      <c r="D15" s="503"/>
      <c r="E15" s="507">
        <v>881</v>
      </c>
      <c r="F15" s="503"/>
      <c r="G15" s="503"/>
      <c r="H15" s="509"/>
      <c r="I15" s="509"/>
      <c r="J15" s="507">
        <v>881</v>
      </c>
      <c r="K15" s="83"/>
      <c r="L15" s="83"/>
      <c r="M15" s="83"/>
    </row>
    <row r="16" spans="1:13" ht="24.6" customHeight="1">
      <c r="A16" s="644">
        <v>6</v>
      </c>
      <c r="B16" s="645" t="s">
        <v>906</v>
      </c>
      <c r="C16" s="507"/>
      <c r="D16" s="503"/>
      <c r="E16" s="507">
        <v>526</v>
      </c>
      <c r="F16" s="503"/>
      <c r="G16" s="503"/>
      <c r="H16" s="509"/>
      <c r="I16" s="509"/>
      <c r="J16" s="507">
        <v>526</v>
      </c>
      <c r="K16" s="83"/>
      <c r="L16" s="83"/>
      <c r="M16" s="83"/>
    </row>
    <row r="17" spans="1:13" ht="24.6" customHeight="1">
      <c r="A17" s="644">
        <v>7</v>
      </c>
      <c r="B17" s="645" t="s">
        <v>907</v>
      </c>
      <c r="C17" s="507"/>
      <c r="D17" s="503"/>
      <c r="E17" s="507">
        <v>943</v>
      </c>
      <c r="F17" s="503"/>
      <c r="G17" s="503"/>
      <c r="H17" s="509"/>
      <c r="I17" s="509"/>
      <c r="J17" s="507">
        <v>943</v>
      </c>
      <c r="K17" s="83"/>
      <c r="L17" s="83"/>
      <c r="M17" s="83"/>
    </row>
    <row r="18" spans="1:13" ht="24.6" customHeight="1">
      <c r="A18" s="644">
        <v>8</v>
      </c>
      <c r="B18" s="645" t="s">
        <v>908</v>
      </c>
      <c r="C18" s="507"/>
      <c r="D18" s="503"/>
      <c r="E18" s="507">
        <v>957</v>
      </c>
      <c r="F18" s="503"/>
      <c r="G18" s="503"/>
      <c r="H18" s="509"/>
      <c r="I18" s="509"/>
      <c r="J18" s="507">
        <v>957</v>
      </c>
      <c r="K18" s="83"/>
      <c r="L18" s="83"/>
      <c r="M18" s="83"/>
    </row>
    <row r="19" spans="1:13" ht="24.6" customHeight="1">
      <c r="A19" s="644">
        <v>9</v>
      </c>
      <c r="B19" s="645" t="s">
        <v>909</v>
      </c>
      <c r="C19" s="507"/>
      <c r="D19" s="503"/>
      <c r="E19" s="507">
        <v>942</v>
      </c>
      <c r="F19" s="503"/>
      <c r="G19" s="503"/>
      <c r="H19" s="509"/>
      <c r="I19" s="509"/>
      <c r="J19" s="507">
        <v>942</v>
      </c>
      <c r="K19" s="83"/>
      <c r="L19" s="83"/>
      <c r="M19" s="83"/>
    </row>
    <row r="20" spans="1:13" ht="24.6" customHeight="1">
      <c r="A20" s="644">
        <v>10</v>
      </c>
      <c r="B20" s="645" t="s">
        <v>910</v>
      </c>
      <c r="C20" s="507"/>
      <c r="D20" s="503"/>
      <c r="E20" s="507">
        <v>1422</v>
      </c>
      <c r="F20" s="503"/>
      <c r="G20" s="503"/>
      <c r="H20" s="509"/>
      <c r="I20" s="509"/>
      <c r="J20" s="507">
        <v>1422</v>
      </c>
      <c r="K20" s="83"/>
      <c r="L20" s="83"/>
      <c r="M20" s="83"/>
    </row>
    <row r="21" spans="1:13" ht="24.6" customHeight="1">
      <c r="A21" s="644">
        <v>11</v>
      </c>
      <c r="B21" s="645" t="s">
        <v>911</v>
      </c>
      <c r="C21" s="507"/>
      <c r="D21" s="503"/>
      <c r="E21" s="507">
        <v>1231</v>
      </c>
      <c r="F21" s="503"/>
      <c r="G21" s="503"/>
      <c r="H21" s="509"/>
      <c r="I21" s="509"/>
      <c r="J21" s="507">
        <v>1231</v>
      </c>
      <c r="K21" s="83"/>
      <c r="L21" s="83"/>
      <c r="M21" s="83"/>
    </row>
    <row r="22" spans="1:13" ht="24.6" customHeight="1">
      <c r="A22" s="644">
        <v>12</v>
      </c>
      <c r="B22" s="645" t="s">
        <v>912</v>
      </c>
      <c r="C22" s="507"/>
      <c r="D22" s="503"/>
      <c r="E22" s="507">
        <v>321</v>
      </c>
      <c r="F22" s="503"/>
      <c r="G22" s="503"/>
      <c r="H22" s="509"/>
      <c r="I22" s="509"/>
      <c r="J22" s="507">
        <v>321</v>
      </c>
      <c r="K22" s="83"/>
      <c r="L22" s="83"/>
      <c r="M22" s="83"/>
    </row>
    <row r="23" spans="1:13" ht="24.6" customHeight="1">
      <c r="A23" s="644">
        <v>13</v>
      </c>
      <c r="B23" s="645" t="s">
        <v>913</v>
      </c>
      <c r="C23" s="507"/>
      <c r="D23" s="503"/>
      <c r="E23" s="507">
        <v>1282</v>
      </c>
      <c r="F23" s="503"/>
      <c r="G23" s="503"/>
      <c r="H23" s="509"/>
      <c r="I23" s="509"/>
      <c r="J23" s="507">
        <v>1282</v>
      </c>
      <c r="K23" s="83"/>
      <c r="L23" s="83"/>
      <c r="M23" s="83"/>
    </row>
    <row r="24" spans="1:13" ht="24.6" customHeight="1">
      <c r="A24" s="644">
        <v>14</v>
      </c>
      <c r="B24" s="645" t="s">
        <v>914</v>
      </c>
      <c r="C24" s="507"/>
      <c r="D24" s="503"/>
      <c r="E24" s="507">
        <v>577</v>
      </c>
      <c r="F24" s="503"/>
      <c r="G24" s="503"/>
      <c r="H24" s="509"/>
      <c r="I24" s="509"/>
      <c r="J24" s="507">
        <v>577</v>
      </c>
      <c r="K24" s="83"/>
      <c r="L24" s="83"/>
      <c r="M24" s="83"/>
    </row>
    <row r="25" spans="1:13" ht="28.15" customHeight="1">
      <c r="A25" s="887" t="s">
        <v>17</v>
      </c>
      <c r="B25" s="888"/>
      <c r="C25" s="501"/>
      <c r="D25" s="503"/>
      <c r="E25" s="501">
        <v>12324</v>
      </c>
      <c r="F25" s="503"/>
      <c r="G25" s="503"/>
      <c r="H25" s="509"/>
      <c r="I25" s="509"/>
      <c r="J25" s="501">
        <v>12324</v>
      </c>
      <c r="K25" s="83"/>
      <c r="L25" s="83"/>
      <c r="M25" s="83"/>
    </row>
    <row r="26" spans="1:13" ht="24.6" customHeight="1">
      <c r="A26" s="1023"/>
      <c r="B26" s="1023"/>
      <c r="C26" s="1023"/>
      <c r="D26" s="1023"/>
      <c r="E26" s="1023"/>
      <c r="F26" s="1023"/>
      <c r="G26" s="1023"/>
      <c r="H26" s="1023"/>
      <c r="I26" s="1023"/>
      <c r="J26" s="1023"/>
      <c r="K26" s="83"/>
      <c r="L26" s="83"/>
      <c r="M26" s="83"/>
    </row>
    <row r="27" spans="1:13">
      <c r="A27" s="83"/>
      <c r="B27" s="83"/>
      <c r="C27" s="83"/>
      <c r="D27" s="83"/>
      <c r="E27" s="83"/>
      <c r="F27" s="83"/>
      <c r="G27" s="83"/>
      <c r="H27" s="83"/>
      <c r="I27" s="83"/>
      <c r="J27" s="83"/>
      <c r="K27" s="83"/>
      <c r="L27" s="83"/>
      <c r="M27" s="83"/>
    </row>
    <row r="28" spans="1:13">
      <c r="A28" s="83" t="s">
        <v>121</v>
      </c>
      <c r="B28" s="83"/>
      <c r="C28" s="83"/>
      <c r="D28" s="83"/>
      <c r="E28" s="83"/>
      <c r="F28" s="83"/>
      <c r="G28" s="83"/>
      <c r="H28" s="83"/>
      <c r="I28" s="83"/>
      <c r="J28" s="83"/>
      <c r="K28" s="83"/>
      <c r="L28" s="83"/>
      <c r="M28" s="83"/>
    </row>
    <row r="29" spans="1:13">
      <c r="A29" s="83" t="s">
        <v>198</v>
      </c>
      <c r="B29" s="83"/>
      <c r="C29" s="83"/>
      <c r="D29" s="83"/>
      <c r="E29" s="83"/>
      <c r="F29" s="83"/>
      <c r="G29" s="83"/>
      <c r="H29" s="83"/>
      <c r="I29" s="83"/>
      <c r="J29" s="83"/>
      <c r="K29" s="83"/>
      <c r="L29" s="83"/>
      <c r="M29" s="83"/>
    </row>
    <row r="30" spans="1:13">
      <c r="A30" t="s">
        <v>122</v>
      </c>
    </row>
    <row r="31" spans="1:13">
      <c r="A31" s="1013" t="s">
        <v>123</v>
      </c>
      <c r="B31" s="1013"/>
      <c r="C31" s="1013"/>
      <c r="D31" s="1013"/>
      <c r="E31" s="1013"/>
      <c r="F31" s="1013"/>
      <c r="G31" s="1013"/>
      <c r="H31" s="1013"/>
      <c r="I31" s="1013"/>
      <c r="J31" s="1013"/>
      <c r="K31" s="1013"/>
      <c r="L31" s="1013"/>
      <c r="M31" s="1013"/>
    </row>
    <row r="32" spans="1:13">
      <c r="A32" s="1026" t="s">
        <v>124</v>
      </c>
      <c r="B32" s="1026"/>
      <c r="C32" s="1026"/>
      <c r="D32" s="1026"/>
      <c r="E32" s="83"/>
      <c r="F32" s="83"/>
      <c r="G32" s="83"/>
      <c r="H32" s="83"/>
      <c r="I32" s="83"/>
      <c r="J32" s="83"/>
      <c r="K32" s="83"/>
      <c r="L32" s="83"/>
      <c r="M32" s="83"/>
    </row>
    <row r="33" spans="1:13">
      <c r="A33" s="127" t="s">
        <v>168</v>
      </c>
      <c r="B33" s="127"/>
      <c r="C33" s="127"/>
      <c r="D33" s="127"/>
      <c r="E33" s="83"/>
      <c r="F33" s="83"/>
      <c r="G33" s="83"/>
      <c r="H33" s="83"/>
      <c r="I33" s="83"/>
      <c r="J33" s="83"/>
      <c r="K33" s="83"/>
      <c r="L33" s="83"/>
      <c r="M33" s="83"/>
    </row>
    <row r="34" spans="1:13">
      <c r="A34" s="127"/>
      <c r="B34" s="127"/>
      <c r="C34" s="127"/>
      <c r="D34" s="127"/>
      <c r="E34" s="83"/>
      <c r="F34" s="83"/>
      <c r="G34" s="83"/>
      <c r="H34" s="83"/>
      <c r="I34" s="83"/>
      <c r="J34" s="83"/>
      <c r="K34" s="83"/>
      <c r="L34" s="83"/>
      <c r="M34" s="83"/>
    </row>
    <row r="35" spans="1:13" ht="15.75">
      <c r="A35" s="91" t="s">
        <v>1054</v>
      </c>
      <c r="B35" s="91"/>
      <c r="C35" s="91"/>
      <c r="D35" s="91"/>
      <c r="E35" s="91"/>
      <c r="F35" s="91"/>
      <c r="G35" s="91"/>
      <c r="H35" s="91"/>
      <c r="I35" s="823" t="s">
        <v>1056</v>
      </c>
      <c r="J35" s="823"/>
      <c r="K35" s="128"/>
      <c r="L35" s="83"/>
      <c r="M35" s="83"/>
    </row>
    <row r="36" spans="1:13" ht="15.75">
      <c r="A36" s="1025" t="s">
        <v>13</v>
      </c>
      <c r="B36" s="1025"/>
      <c r="C36" s="1025"/>
      <c r="D36" s="1025"/>
      <c r="E36" s="1025"/>
      <c r="F36" s="1025"/>
      <c r="G36" s="1025"/>
      <c r="H36" s="1025"/>
      <c r="I36" s="1025"/>
      <c r="J36" s="1025"/>
      <c r="K36" s="83"/>
      <c r="L36" s="83"/>
      <c r="M36" s="83"/>
    </row>
    <row r="37" spans="1:13" ht="15.75" customHeight="1">
      <c r="A37" s="1025" t="s">
        <v>968</v>
      </c>
      <c r="B37" s="1025"/>
      <c r="C37" s="1025"/>
      <c r="D37" s="1025"/>
      <c r="E37" s="1025"/>
      <c r="F37" s="1025"/>
      <c r="G37" s="1025"/>
      <c r="H37" s="1025"/>
      <c r="I37" s="1025"/>
      <c r="J37" s="1025"/>
      <c r="K37" s="128"/>
      <c r="L37" s="83"/>
      <c r="M37" s="83"/>
    </row>
    <row r="38" spans="1:13">
      <c r="A38" s="83"/>
      <c r="B38" s="83"/>
      <c r="C38" s="83"/>
      <c r="D38" s="83"/>
      <c r="E38" s="83"/>
      <c r="F38" s="83"/>
      <c r="G38" s="763" t="s">
        <v>83</v>
      </c>
      <c r="H38" s="763"/>
      <c r="I38" s="763"/>
      <c r="J38" s="763"/>
      <c r="K38" s="32"/>
      <c r="L38" s="32"/>
      <c r="M38" s="83"/>
    </row>
    <row r="39" spans="1:13">
      <c r="A39" s="1024"/>
      <c r="B39" s="1024"/>
      <c r="C39" s="1024"/>
      <c r="D39" s="1024"/>
      <c r="E39" s="1024"/>
      <c r="F39" s="1024"/>
      <c r="G39" s="1024"/>
      <c r="H39" s="1024"/>
      <c r="I39" s="1024"/>
      <c r="J39" s="1024"/>
      <c r="K39" s="83"/>
      <c r="L39" s="83"/>
      <c r="M39" s="83"/>
    </row>
  </sheetData>
  <mergeCells count="21">
    <mergeCell ref="G38:J38"/>
    <mergeCell ref="A39:J39"/>
    <mergeCell ref="A36:J36"/>
    <mergeCell ref="A31:D31"/>
    <mergeCell ref="E31:J31"/>
    <mergeCell ref="A32:D32"/>
    <mergeCell ref="A37:J37"/>
    <mergeCell ref="I35:J35"/>
    <mergeCell ref="D1:E1"/>
    <mergeCell ref="G1:J1"/>
    <mergeCell ref="A2:J2"/>
    <mergeCell ref="A4:J4"/>
    <mergeCell ref="A5:B5"/>
    <mergeCell ref="K31:M31"/>
    <mergeCell ref="A8:A9"/>
    <mergeCell ref="B8:B9"/>
    <mergeCell ref="C8:J8"/>
    <mergeCell ref="C3:I3"/>
    <mergeCell ref="A25:B25"/>
    <mergeCell ref="A26:J26"/>
    <mergeCell ref="H7:J7"/>
  </mergeCells>
  <phoneticPr fontId="0" type="noConversion"/>
  <printOptions horizontalCentered="1"/>
  <pageMargins left="0.70866141732283472" right="0.70866141732283472" top="0.23622047244094491" bottom="0" header="0.31496062992125984" footer="0.31496062992125984"/>
  <pageSetup paperSize="9" scale="77" orientation="landscape" r:id="rId1"/>
</worksheet>
</file>

<file path=xl/worksheets/sheet48.xml><?xml version="1.0" encoding="utf-8"?>
<worksheet xmlns="http://schemas.openxmlformats.org/spreadsheetml/2006/main" xmlns:r="http://schemas.openxmlformats.org/officeDocument/2006/relationships">
  <sheetPr>
    <pageSetUpPr fitToPage="1"/>
  </sheetPr>
  <dimension ref="A1:Z36"/>
  <sheetViews>
    <sheetView topLeftCell="A13" zoomScale="80" zoomScaleNormal="80" zoomScaleSheetLayoutView="76" workbookViewId="0">
      <selection activeCell="M36" sqref="M36"/>
    </sheetView>
  </sheetViews>
  <sheetFormatPr defaultRowHeight="12.75"/>
  <cols>
    <col min="1" max="1" width="6.140625" customWidth="1"/>
    <col min="2" max="2" width="25.28515625" customWidth="1"/>
    <col min="3" max="11" width="17" customWidth="1"/>
    <col min="12" max="12" width="18.85546875" customWidth="1"/>
    <col min="13" max="13" width="18.7109375" customWidth="1"/>
    <col min="14" max="14" width="12.28515625" customWidth="1"/>
    <col min="15" max="15" width="12.7109375" customWidth="1"/>
    <col min="16" max="16" width="16.140625" customWidth="1"/>
  </cols>
  <sheetData>
    <row r="1" spans="1:26" ht="15">
      <c r="A1" s="83"/>
      <c r="B1" s="83"/>
      <c r="C1" s="83"/>
      <c r="D1" s="83"/>
      <c r="E1" s="83"/>
      <c r="F1" s="83"/>
      <c r="G1" s="83"/>
      <c r="H1" s="83"/>
      <c r="I1" s="83"/>
      <c r="J1" s="83"/>
      <c r="K1" s="83"/>
      <c r="L1" s="934" t="s">
        <v>546</v>
      </c>
      <c r="M1" s="934"/>
      <c r="N1" s="93"/>
      <c r="O1" s="83"/>
      <c r="P1" s="83"/>
    </row>
    <row r="2" spans="1:26" ht="15.75">
      <c r="A2" s="823" t="s">
        <v>0</v>
      </c>
      <c r="B2" s="823"/>
      <c r="C2" s="823"/>
      <c r="D2" s="823"/>
      <c r="E2" s="823"/>
      <c r="F2" s="823"/>
      <c r="G2" s="823"/>
      <c r="H2" s="823"/>
      <c r="I2" s="823"/>
      <c r="J2" s="823"/>
      <c r="K2" s="823"/>
      <c r="L2" s="823"/>
      <c r="M2" s="823"/>
      <c r="N2" s="83"/>
      <c r="O2" s="83"/>
      <c r="P2" s="83"/>
    </row>
    <row r="3" spans="1:26" ht="20.25">
      <c r="A3" s="841" t="s">
        <v>747</v>
      </c>
      <c r="B3" s="841"/>
      <c r="C3" s="841"/>
      <c r="D3" s="841"/>
      <c r="E3" s="841"/>
      <c r="F3" s="841"/>
      <c r="G3" s="841"/>
      <c r="H3" s="841"/>
      <c r="I3" s="841"/>
      <c r="J3" s="841"/>
      <c r="K3" s="841"/>
      <c r="L3" s="841"/>
      <c r="M3" s="841"/>
      <c r="N3" s="83"/>
      <c r="O3" s="83"/>
      <c r="P3" s="83"/>
    </row>
    <row r="4" spans="1:26">
      <c r="A4" s="83"/>
      <c r="B4" s="83"/>
      <c r="C4" s="83"/>
      <c r="D4" s="83"/>
      <c r="E4" s="83"/>
      <c r="F4" s="83"/>
      <c r="G4" s="83"/>
      <c r="H4" s="83"/>
      <c r="I4" s="83"/>
      <c r="J4" s="83"/>
      <c r="K4" s="83"/>
      <c r="L4" s="83"/>
      <c r="M4" s="83"/>
      <c r="N4" s="83"/>
      <c r="O4" s="83"/>
      <c r="P4" s="83"/>
    </row>
    <row r="5" spans="1:26" ht="15.75">
      <c r="A5" s="842" t="s">
        <v>545</v>
      </c>
      <c r="B5" s="842"/>
      <c r="C5" s="842"/>
      <c r="D5" s="842"/>
      <c r="E5" s="842"/>
      <c r="F5" s="842"/>
      <c r="G5" s="842"/>
      <c r="H5" s="842"/>
      <c r="I5" s="842"/>
      <c r="J5" s="842"/>
      <c r="K5" s="842"/>
      <c r="L5" s="842"/>
      <c r="M5" s="842"/>
      <c r="N5" s="83"/>
      <c r="O5" s="83"/>
      <c r="P5" s="83"/>
    </row>
    <row r="6" spans="1:26">
      <c r="A6" s="83"/>
      <c r="B6" s="83"/>
      <c r="C6" s="83"/>
      <c r="D6" s="83"/>
      <c r="E6" s="83"/>
      <c r="F6" s="83"/>
      <c r="G6" s="83"/>
      <c r="H6" s="83"/>
      <c r="I6" s="83"/>
      <c r="J6" s="83"/>
      <c r="K6" s="83"/>
      <c r="L6" s="83"/>
      <c r="M6" s="83"/>
      <c r="N6" s="83"/>
      <c r="O6" s="83"/>
      <c r="P6" s="83"/>
    </row>
    <row r="7" spans="1:26">
      <c r="A7" s="786" t="s">
        <v>900</v>
      </c>
      <c r="B7" s="786"/>
      <c r="C7" s="28"/>
      <c r="D7" s="28"/>
      <c r="E7" s="28"/>
      <c r="F7" s="83"/>
      <c r="G7" s="83"/>
      <c r="H7" s="83"/>
      <c r="I7" s="83"/>
      <c r="J7" s="83"/>
      <c r="K7" s="83"/>
      <c r="L7" s="83"/>
      <c r="M7" s="83"/>
      <c r="N7" s="83"/>
      <c r="O7" s="83"/>
      <c r="P7" s="83"/>
    </row>
    <row r="8" spans="1:26" ht="18">
      <c r="A8" s="85"/>
      <c r="B8" s="85"/>
      <c r="C8" s="85"/>
      <c r="D8" s="85"/>
      <c r="E8" s="85"/>
      <c r="F8" s="83"/>
      <c r="G8" s="83"/>
      <c r="H8" s="83"/>
      <c r="I8" s="83"/>
      <c r="J8" s="83"/>
      <c r="K8" s="879" t="s">
        <v>1025</v>
      </c>
      <c r="L8" s="879"/>
      <c r="M8" s="879"/>
      <c r="N8" s="83"/>
      <c r="O8" s="83"/>
      <c r="P8" s="83"/>
    </row>
    <row r="9" spans="1:26" ht="19.899999999999999" customHeight="1">
      <c r="A9" s="1014" t="s">
        <v>2</v>
      </c>
      <c r="B9" s="1014" t="s">
        <v>3</v>
      </c>
      <c r="C9" s="1028" t="s">
        <v>119</v>
      </c>
      <c r="D9" s="1028"/>
      <c r="E9" s="1029"/>
      <c r="F9" s="1027" t="s">
        <v>120</v>
      </c>
      <c r="G9" s="1028"/>
      <c r="H9" s="1028"/>
      <c r="I9" s="1029"/>
      <c r="J9" s="1027" t="s">
        <v>196</v>
      </c>
      <c r="K9" s="1028"/>
      <c r="L9" s="1028"/>
      <c r="M9" s="1029"/>
      <c r="Y9" s="9"/>
      <c r="Z9" s="12"/>
    </row>
    <row r="10" spans="1:26" ht="45.75" customHeight="1">
      <c r="A10" s="1014"/>
      <c r="B10" s="1014"/>
      <c r="C10" s="130" t="s">
        <v>389</v>
      </c>
      <c r="D10" s="4" t="s">
        <v>386</v>
      </c>
      <c r="E10" s="130" t="s">
        <v>199</v>
      </c>
      <c r="F10" s="4" t="s">
        <v>384</v>
      </c>
      <c r="G10" s="130" t="s">
        <v>385</v>
      </c>
      <c r="H10" s="4" t="s">
        <v>386</v>
      </c>
      <c r="I10" s="130" t="s">
        <v>199</v>
      </c>
      <c r="J10" s="4" t="s">
        <v>388</v>
      </c>
      <c r="K10" s="130" t="s">
        <v>385</v>
      </c>
      <c r="L10" s="4" t="s">
        <v>386</v>
      </c>
      <c r="M10" s="5" t="s">
        <v>199</v>
      </c>
    </row>
    <row r="11" spans="1:26" s="14" customFormat="1">
      <c r="A11" s="320">
        <v>1</v>
      </c>
      <c r="B11" s="320">
        <v>2</v>
      </c>
      <c r="C11" s="320">
        <v>3</v>
      </c>
      <c r="D11" s="320">
        <v>4</v>
      </c>
      <c r="E11" s="320">
        <v>5</v>
      </c>
      <c r="F11" s="320">
        <v>6</v>
      </c>
      <c r="G11" s="320">
        <v>7</v>
      </c>
      <c r="H11" s="320">
        <v>8</v>
      </c>
      <c r="I11" s="320">
        <v>9</v>
      </c>
      <c r="J11" s="320">
        <v>10</v>
      </c>
      <c r="K11" s="320">
        <v>11</v>
      </c>
      <c r="L11" s="320">
        <v>12</v>
      </c>
      <c r="M11" s="320">
        <v>13</v>
      </c>
    </row>
    <row r="12" spans="1:26" ht="24.6" customHeight="1">
      <c r="A12" s="48">
        <v>1</v>
      </c>
      <c r="B12" s="47" t="s">
        <v>901</v>
      </c>
      <c r="C12" s="503">
        <v>0</v>
      </c>
      <c r="D12" s="503">
        <v>0</v>
      </c>
      <c r="E12" s="503">
        <v>0</v>
      </c>
      <c r="F12" s="503">
        <v>0</v>
      </c>
      <c r="G12" s="503">
        <v>0</v>
      </c>
      <c r="H12" s="503">
        <v>0</v>
      </c>
      <c r="I12" s="503">
        <v>0</v>
      </c>
      <c r="J12" s="503">
        <v>0</v>
      </c>
      <c r="K12" s="503">
        <v>0</v>
      </c>
      <c r="L12" s="503">
        <v>0</v>
      </c>
      <c r="M12" s="503">
        <v>0</v>
      </c>
    </row>
    <row r="13" spans="1:26" ht="24.6" customHeight="1">
      <c r="A13" s="48">
        <v>2</v>
      </c>
      <c r="B13" s="47" t="s">
        <v>902</v>
      </c>
      <c r="C13" s="503">
        <v>0</v>
      </c>
      <c r="D13" s="503">
        <v>0</v>
      </c>
      <c r="E13" s="503">
        <v>0</v>
      </c>
      <c r="F13" s="503">
        <v>0</v>
      </c>
      <c r="G13" s="503">
        <v>0</v>
      </c>
      <c r="H13" s="503">
        <v>0</v>
      </c>
      <c r="I13" s="503">
        <v>0</v>
      </c>
      <c r="J13" s="503">
        <v>0</v>
      </c>
      <c r="K13" s="503">
        <v>0</v>
      </c>
      <c r="L13" s="503">
        <v>0</v>
      </c>
      <c r="M13" s="503">
        <v>0</v>
      </c>
    </row>
    <row r="14" spans="1:26" ht="24.6" customHeight="1">
      <c r="A14" s="48">
        <v>3</v>
      </c>
      <c r="B14" s="47" t="s">
        <v>903</v>
      </c>
      <c r="C14" s="503">
        <v>0</v>
      </c>
      <c r="D14" s="503">
        <v>0</v>
      </c>
      <c r="E14" s="503">
        <v>0</v>
      </c>
      <c r="F14" s="503">
        <v>0</v>
      </c>
      <c r="G14" s="503">
        <v>0</v>
      </c>
      <c r="H14" s="503">
        <v>0</v>
      </c>
      <c r="I14" s="503">
        <v>0</v>
      </c>
      <c r="J14" s="503">
        <v>0</v>
      </c>
      <c r="K14" s="503">
        <v>0</v>
      </c>
      <c r="L14" s="503">
        <v>0</v>
      </c>
      <c r="M14" s="503">
        <v>0</v>
      </c>
    </row>
    <row r="15" spans="1:26" ht="24.6" customHeight="1">
      <c r="A15" s="48">
        <v>4</v>
      </c>
      <c r="B15" s="47" t="s">
        <v>904</v>
      </c>
      <c r="C15" s="503">
        <v>0</v>
      </c>
      <c r="D15" s="503">
        <v>0</v>
      </c>
      <c r="E15" s="503">
        <v>0</v>
      </c>
      <c r="F15" s="503">
        <v>0</v>
      </c>
      <c r="G15" s="503">
        <v>0</v>
      </c>
      <c r="H15" s="503">
        <v>0</v>
      </c>
      <c r="I15" s="503">
        <v>0</v>
      </c>
      <c r="J15" s="503">
        <v>0</v>
      </c>
      <c r="K15" s="503">
        <v>0</v>
      </c>
      <c r="L15" s="503">
        <v>0</v>
      </c>
      <c r="M15" s="503">
        <v>0</v>
      </c>
    </row>
    <row r="16" spans="1:26" ht="24.6" customHeight="1">
      <c r="A16" s="48">
        <v>5</v>
      </c>
      <c r="B16" s="47" t="s">
        <v>905</v>
      </c>
      <c r="C16" s="503">
        <v>0</v>
      </c>
      <c r="D16" s="503">
        <v>0</v>
      </c>
      <c r="E16" s="503">
        <v>0</v>
      </c>
      <c r="F16" s="503">
        <v>0</v>
      </c>
      <c r="G16" s="503">
        <v>0</v>
      </c>
      <c r="H16" s="503">
        <v>0</v>
      </c>
      <c r="I16" s="503">
        <v>0</v>
      </c>
      <c r="J16" s="503">
        <v>0</v>
      </c>
      <c r="K16" s="503">
        <v>0</v>
      </c>
      <c r="L16" s="503">
        <v>0</v>
      </c>
      <c r="M16" s="503">
        <v>0</v>
      </c>
    </row>
    <row r="17" spans="1:16" ht="24.6" customHeight="1">
      <c r="A17" s="48">
        <v>6</v>
      </c>
      <c r="B17" s="47" t="s">
        <v>906</v>
      </c>
      <c r="C17" s="503">
        <v>0</v>
      </c>
      <c r="D17" s="503">
        <v>0</v>
      </c>
      <c r="E17" s="503">
        <v>0</v>
      </c>
      <c r="F17" s="503">
        <v>0</v>
      </c>
      <c r="G17" s="503">
        <v>0</v>
      </c>
      <c r="H17" s="503">
        <v>0</v>
      </c>
      <c r="I17" s="503">
        <v>0</v>
      </c>
      <c r="J17" s="503">
        <v>0</v>
      </c>
      <c r="K17" s="503">
        <v>0</v>
      </c>
      <c r="L17" s="503">
        <v>0</v>
      </c>
      <c r="M17" s="503">
        <v>0</v>
      </c>
    </row>
    <row r="18" spans="1:16" ht="24.6" customHeight="1">
      <c r="A18" s="48">
        <v>7</v>
      </c>
      <c r="B18" s="47" t="s">
        <v>907</v>
      </c>
      <c r="C18" s="503">
        <v>0</v>
      </c>
      <c r="D18" s="503">
        <v>0</v>
      </c>
      <c r="E18" s="503">
        <v>0</v>
      </c>
      <c r="F18" s="503">
        <v>0</v>
      </c>
      <c r="G18" s="503">
        <v>0</v>
      </c>
      <c r="H18" s="503">
        <v>0</v>
      </c>
      <c r="I18" s="503">
        <v>0</v>
      </c>
      <c r="J18" s="503">
        <v>0</v>
      </c>
      <c r="K18" s="503">
        <v>0</v>
      </c>
      <c r="L18" s="503">
        <v>0</v>
      </c>
      <c r="M18" s="503">
        <v>0</v>
      </c>
    </row>
    <row r="19" spans="1:16" ht="24.6" customHeight="1">
      <c r="A19" s="48">
        <v>8</v>
      </c>
      <c r="B19" s="47" t="s">
        <v>908</v>
      </c>
      <c r="C19" s="503">
        <v>0</v>
      </c>
      <c r="D19" s="503">
        <v>0</v>
      </c>
      <c r="E19" s="503">
        <v>0</v>
      </c>
      <c r="F19" s="503">
        <v>0</v>
      </c>
      <c r="G19" s="503">
        <v>0</v>
      </c>
      <c r="H19" s="503">
        <v>0</v>
      </c>
      <c r="I19" s="503">
        <v>0</v>
      </c>
      <c r="J19" s="503">
        <v>0</v>
      </c>
      <c r="K19" s="503">
        <v>0</v>
      </c>
      <c r="L19" s="503">
        <v>0</v>
      </c>
      <c r="M19" s="503">
        <v>0</v>
      </c>
    </row>
    <row r="20" spans="1:16" ht="24.6" customHeight="1">
      <c r="A20" s="48">
        <v>9</v>
      </c>
      <c r="B20" s="47" t="s">
        <v>909</v>
      </c>
      <c r="C20" s="503">
        <v>0</v>
      </c>
      <c r="D20" s="503">
        <v>0</v>
      </c>
      <c r="E20" s="503">
        <v>0</v>
      </c>
      <c r="F20" s="503">
        <v>0</v>
      </c>
      <c r="G20" s="503">
        <v>0</v>
      </c>
      <c r="H20" s="503">
        <v>0</v>
      </c>
      <c r="I20" s="503">
        <v>0</v>
      </c>
      <c r="J20" s="503">
        <v>0</v>
      </c>
      <c r="K20" s="503">
        <v>0</v>
      </c>
      <c r="L20" s="503">
        <v>0</v>
      </c>
      <c r="M20" s="503">
        <v>0</v>
      </c>
    </row>
    <row r="21" spans="1:16" ht="24.6" customHeight="1">
      <c r="A21" s="48">
        <v>10</v>
      </c>
      <c r="B21" s="47" t="s">
        <v>910</v>
      </c>
      <c r="C21" s="503">
        <v>0</v>
      </c>
      <c r="D21" s="503">
        <v>0</v>
      </c>
      <c r="E21" s="503">
        <v>0</v>
      </c>
      <c r="F21" s="503">
        <v>0</v>
      </c>
      <c r="G21" s="503">
        <v>0</v>
      </c>
      <c r="H21" s="503">
        <v>0</v>
      </c>
      <c r="I21" s="503">
        <v>0</v>
      </c>
      <c r="J21" s="503">
        <v>0</v>
      </c>
      <c r="K21" s="503">
        <v>0</v>
      </c>
      <c r="L21" s="503">
        <v>0</v>
      </c>
      <c r="M21" s="503">
        <v>0</v>
      </c>
    </row>
    <row r="22" spans="1:16" ht="24.6" customHeight="1">
      <c r="A22" s="48">
        <v>11</v>
      </c>
      <c r="B22" s="47" t="s">
        <v>911</v>
      </c>
      <c r="C22" s="503">
        <v>0</v>
      </c>
      <c r="D22" s="503">
        <v>0</v>
      </c>
      <c r="E22" s="503">
        <v>0</v>
      </c>
      <c r="F22" s="503">
        <v>0</v>
      </c>
      <c r="G22" s="503">
        <v>0</v>
      </c>
      <c r="H22" s="503">
        <v>0</v>
      </c>
      <c r="I22" s="503">
        <v>0</v>
      </c>
      <c r="J22" s="503">
        <v>0</v>
      </c>
      <c r="K22" s="503">
        <v>0</v>
      </c>
      <c r="L22" s="503">
        <v>0</v>
      </c>
      <c r="M22" s="503">
        <v>0</v>
      </c>
    </row>
    <row r="23" spans="1:16" ht="24.6" customHeight="1">
      <c r="A23" s="48">
        <v>12</v>
      </c>
      <c r="B23" s="47" t="s">
        <v>912</v>
      </c>
      <c r="C23" s="503">
        <v>0</v>
      </c>
      <c r="D23" s="503">
        <v>0</v>
      </c>
      <c r="E23" s="503">
        <v>0</v>
      </c>
      <c r="F23" s="503">
        <v>0</v>
      </c>
      <c r="G23" s="503">
        <v>0</v>
      </c>
      <c r="H23" s="503">
        <v>0</v>
      </c>
      <c r="I23" s="503">
        <v>0</v>
      </c>
      <c r="J23" s="503">
        <v>0</v>
      </c>
      <c r="K23" s="503">
        <v>0</v>
      </c>
      <c r="L23" s="503">
        <v>0</v>
      </c>
      <c r="M23" s="503">
        <v>0</v>
      </c>
    </row>
    <row r="24" spans="1:16" ht="24.6" customHeight="1">
      <c r="A24" s="48">
        <v>13</v>
      </c>
      <c r="B24" s="47" t="s">
        <v>913</v>
      </c>
      <c r="C24" s="503">
        <v>0</v>
      </c>
      <c r="D24" s="503">
        <v>0</v>
      </c>
      <c r="E24" s="503">
        <v>0</v>
      </c>
      <c r="F24" s="503">
        <v>0</v>
      </c>
      <c r="G24" s="503">
        <v>0</v>
      </c>
      <c r="H24" s="503">
        <v>0</v>
      </c>
      <c r="I24" s="503">
        <v>0</v>
      </c>
      <c r="J24" s="503">
        <v>0</v>
      </c>
      <c r="K24" s="503">
        <v>0</v>
      </c>
      <c r="L24" s="503">
        <v>0</v>
      </c>
      <c r="M24" s="503">
        <v>0</v>
      </c>
    </row>
    <row r="25" spans="1:16" ht="24.6" customHeight="1">
      <c r="A25" s="48">
        <v>14</v>
      </c>
      <c r="B25" s="47" t="s">
        <v>914</v>
      </c>
      <c r="C25" s="503">
        <v>0</v>
      </c>
      <c r="D25" s="503">
        <v>0</v>
      </c>
      <c r="E25" s="503">
        <v>0</v>
      </c>
      <c r="F25" s="503">
        <v>0</v>
      </c>
      <c r="G25" s="503">
        <v>0</v>
      </c>
      <c r="H25" s="503">
        <v>0</v>
      </c>
      <c r="I25" s="503">
        <v>0</v>
      </c>
      <c r="J25" s="503">
        <v>0</v>
      </c>
      <c r="K25" s="503">
        <v>0</v>
      </c>
      <c r="L25" s="503">
        <v>0</v>
      </c>
      <c r="M25" s="503">
        <v>0</v>
      </c>
    </row>
    <row r="26" spans="1:16" ht="24" customHeight="1">
      <c r="A26" s="850" t="s">
        <v>17</v>
      </c>
      <c r="B26" s="851"/>
      <c r="C26" s="508">
        <v>0</v>
      </c>
      <c r="D26" s="508">
        <v>0</v>
      </c>
      <c r="E26" s="508">
        <v>0</v>
      </c>
      <c r="F26" s="508">
        <v>0</v>
      </c>
      <c r="G26" s="508">
        <v>0</v>
      </c>
      <c r="H26" s="508">
        <v>0</v>
      </c>
      <c r="I26" s="508">
        <v>0</v>
      </c>
      <c r="J26" s="508">
        <v>0</v>
      </c>
      <c r="K26" s="508">
        <v>0</v>
      </c>
      <c r="L26" s="508">
        <v>0</v>
      </c>
      <c r="M26" s="508">
        <v>0</v>
      </c>
    </row>
    <row r="27" spans="1:16">
      <c r="A27" s="88"/>
      <c r="B27" s="88"/>
      <c r="C27" s="88"/>
      <c r="D27" s="88"/>
      <c r="E27" s="88"/>
      <c r="F27" s="83"/>
      <c r="G27" s="83"/>
      <c r="H27" s="83"/>
      <c r="I27" s="83"/>
      <c r="J27" s="83"/>
      <c r="K27" s="83"/>
      <c r="L27" s="83"/>
      <c r="M27" s="83"/>
      <c r="N27" s="83"/>
      <c r="O27" s="83"/>
      <c r="P27" s="83"/>
    </row>
    <row r="28" spans="1:16">
      <c r="A28" s="83"/>
      <c r="B28" s="83"/>
      <c r="C28" s="83"/>
      <c r="D28" s="83"/>
      <c r="E28" s="83"/>
      <c r="F28" s="83"/>
      <c r="G28" s="83"/>
      <c r="H28" s="83"/>
      <c r="I28" s="83"/>
      <c r="J28" s="83"/>
      <c r="K28" s="83"/>
      <c r="L28" s="83"/>
      <c r="M28" s="83"/>
      <c r="N28" s="83"/>
      <c r="O28" s="83"/>
      <c r="P28" s="83"/>
    </row>
    <row r="29" spans="1:16">
      <c r="A29" s="83"/>
      <c r="B29" s="83"/>
      <c r="C29" s="83"/>
      <c r="D29" s="83"/>
      <c r="E29" s="83"/>
      <c r="F29" s="83"/>
      <c r="G29" s="83"/>
      <c r="H29" s="83"/>
      <c r="I29" s="83"/>
      <c r="J29" s="83"/>
      <c r="K29" s="83"/>
      <c r="L29" s="83"/>
      <c r="M29" s="83"/>
      <c r="N29" s="83"/>
      <c r="O29" s="83"/>
      <c r="P29" s="83"/>
    </row>
    <row r="31" spans="1:16">
      <c r="A31" s="1013"/>
      <c r="B31" s="1013"/>
      <c r="C31" s="1013"/>
      <c r="D31" s="1013"/>
      <c r="E31" s="1013"/>
      <c r="F31" s="1013"/>
      <c r="G31" s="1013"/>
      <c r="H31" s="1013"/>
      <c r="I31" s="1013"/>
      <c r="J31" s="1013"/>
      <c r="K31" s="1013"/>
      <c r="L31" s="1013"/>
      <c r="M31" s="96"/>
      <c r="N31" s="1013"/>
      <c r="O31" s="1013"/>
      <c r="P31" s="1013"/>
    </row>
    <row r="32" spans="1:16">
      <c r="A32" s="83"/>
      <c r="B32" s="83"/>
      <c r="C32" s="83"/>
      <c r="D32" s="83"/>
      <c r="E32" s="83"/>
      <c r="F32" s="83"/>
      <c r="G32" s="83"/>
      <c r="H32" s="83"/>
      <c r="I32" s="83"/>
      <c r="J32" s="83"/>
      <c r="K32" s="83"/>
      <c r="L32" s="83"/>
      <c r="M32" s="83"/>
      <c r="N32" s="83"/>
      <c r="O32" s="83"/>
      <c r="P32" s="83"/>
    </row>
    <row r="33" spans="1:16" ht="15.75">
      <c r="A33" s="91" t="s">
        <v>1054</v>
      </c>
      <c r="B33" s="91"/>
      <c r="C33" s="91"/>
      <c r="D33" s="91"/>
      <c r="E33" s="91"/>
      <c r="F33" s="91"/>
      <c r="G33" s="91"/>
      <c r="H33" s="91"/>
      <c r="I33" s="91"/>
      <c r="J33" s="91"/>
      <c r="K33" s="847" t="s">
        <v>1056</v>
      </c>
      <c r="L33" s="847"/>
      <c r="M33" s="847"/>
      <c r="N33" s="128"/>
      <c r="O33" s="83"/>
      <c r="P33" s="83"/>
    </row>
    <row r="34" spans="1:16" ht="15.75">
      <c r="A34" s="1025" t="s">
        <v>13</v>
      </c>
      <c r="B34" s="1025"/>
      <c r="C34" s="1025"/>
      <c r="D34" s="1025"/>
      <c r="E34" s="1025"/>
      <c r="F34" s="1025"/>
      <c r="G34" s="1025"/>
      <c r="H34" s="1025"/>
      <c r="I34" s="1025"/>
      <c r="J34" s="1025"/>
      <c r="K34" s="1025"/>
      <c r="L34" s="1025"/>
      <c r="M34" s="1025"/>
      <c r="N34" s="83"/>
      <c r="O34" s="83"/>
      <c r="P34" s="83"/>
    </row>
    <row r="35" spans="1:16" ht="15.6" customHeight="1">
      <c r="A35" s="1025" t="s">
        <v>968</v>
      </c>
      <c r="B35" s="1025"/>
      <c r="C35" s="1025"/>
      <c r="D35" s="1025"/>
      <c r="E35" s="1025"/>
      <c r="F35" s="1025"/>
      <c r="G35" s="1025"/>
      <c r="H35" s="1025"/>
      <c r="I35" s="1025"/>
      <c r="J35" s="1025"/>
      <c r="K35" s="1025"/>
      <c r="L35" s="1025"/>
      <c r="M35" s="1025"/>
      <c r="N35" s="128"/>
      <c r="O35" s="83"/>
      <c r="P35" s="83"/>
    </row>
    <row r="36" spans="1:16">
      <c r="A36" s="83"/>
      <c r="B36" s="83"/>
      <c r="C36" s="83"/>
      <c r="D36" s="83"/>
      <c r="E36" s="83"/>
      <c r="F36" s="83"/>
      <c r="G36" s="83"/>
      <c r="L36" s="32" t="s">
        <v>83</v>
      </c>
      <c r="M36" s="32"/>
      <c r="N36" s="32"/>
      <c r="O36" s="32"/>
      <c r="P36" s="32"/>
    </row>
  </sheetData>
  <mergeCells count="17">
    <mergeCell ref="N31:P31"/>
    <mergeCell ref="C9:E9"/>
    <mergeCell ref="L1:M1"/>
    <mergeCell ref="A2:M2"/>
    <mergeCell ref="A3:M3"/>
    <mergeCell ref="A5:M5"/>
    <mergeCell ref="A7:B7"/>
    <mergeCell ref="K8:M8"/>
    <mergeCell ref="K33:M33"/>
    <mergeCell ref="A34:M34"/>
    <mergeCell ref="A9:A10"/>
    <mergeCell ref="B9:B10"/>
    <mergeCell ref="A35:M35"/>
    <mergeCell ref="F9:I9"/>
    <mergeCell ref="J9:M9"/>
    <mergeCell ref="A31:L31"/>
    <mergeCell ref="A26:B26"/>
  </mergeCells>
  <printOptions horizontalCentered="1"/>
  <pageMargins left="0.70866141732283472" right="0.70866141732283472" top="0.23622047244094491" bottom="0" header="0.31496062992125984" footer="0.31496062992125984"/>
  <pageSetup paperSize="9" scale="60" orientation="landscape" r:id="rId1"/>
</worksheet>
</file>

<file path=xl/worksheets/sheet49.xml><?xml version="1.0" encoding="utf-8"?>
<worksheet xmlns="http://schemas.openxmlformats.org/spreadsheetml/2006/main" xmlns:r="http://schemas.openxmlformats.org/officeDocument/2006/relationships">
  <sheetPr>
    <pageSetUpPr fitToPage="1"/>
  </sheetPr>
  <dimension ref="A1:L30"/>
  <sheetViews>
    <sheetView topLeftCell="A10" zoomScaleSheetLayoutView="84" workbookViewId="0">
      <selection activeCell="I32" sqref="I32"/>
    </sheetView>
  </sheetViews>
  <sheetFormatPr defaultRowHeight="12.75"/>
  <cols>
    <col min="1" max="1" width="5.85546875" customWidth="1"/>
    <col min="2" max="2" width="23.42578125" customWidth="1"/>
    <col min="6" max="6" width="13.42578125" customWidth="1"/>
    <col min="7" max="7" width="14.85546875" customWidth="1"/>
    <col min="8" max="8" width="12.42578125" customWidth="1"/>
    <col min="9" max="9" width="15.28515625" customWidth="1"/>
    <col min="10" max="10" width="14.28515625" customWidth="1"/>
    <col min="11" max="11" width="15.7109375" customWidth="1"/>
    <col min="12" max="12" width="9.140625" hidden="1" customWidth="1"/>
  </cols>
  <sheetData>
    <row r="1" spans="1:12" ht="18">
      <c r="A1" s="876" t="s">
        <v>0</v>
      </c>
      <c r="B1" s="876"/>
      <c r="C1" s="876"/>
      <c r="D1" s="876"/>
      <c r="E1" s="876"/>
      <c r="F1" s="876"/>
      <c r="G1" s="876"/>
      <c r="H1" s="876"/>
      <c r="I1" s="876"/>
      <c r="J1" s="1030" t="s">
        <v>525</v>
      </c>
      <c r="K1" s="1030"/>
    </row>
    <row r="2" spans="1:12" ht="21">
      <c r="A2" s="877" t="s">
        <v>747</v>
      </c>
      <c r="B2" s="877"/>
      <c r="C2" s="877"/>
      <c r="D2" s="877"/>
      <c r="E2" s="877"/>
      <c r="F2" s="877"/>
      <c r="G2" s="877"/>
      <c r="H2" s="877"/>
      <c r="I2" s="877"/>
      <c r="J2" s="877"/>
      <c r="K2" s="877"/>
    </row>
    <row r="3" spans="1:12" ht="15">
      <c r="A3" s="189"/>
      <c r="B3" s="189"/>
      <c r="C3" s="189"/>
      <c r="D3" s="189"/>
      <c r="E3" s="189"/>
      <c r="F3" s="189"/>
      <c r="G3" s="189"/>
      <c r="H3" s="189"/>
      <c r="I3" s="189"/>
      <c r="J3" s="189"/>
      <c r="K3" s="189"/>
    </row>
    <row r="4" spans="1:12" ht="27" customHeight="1">
      <c r="A4" s="1031" t="s">
        <v>703</v>
      </c>
      <c r="B4" s="1031"/>
      <c r="C4" s="1031"/>
      <c r="D4" s="1031"/>
      <c r="E4" s="1031"/>
      <c r="F4" s="1031"/>
      <c r="G4" s="1031"/>
      <c r="H4" s="1031"/>
      <c r="I4" s="1031"/>
      <c r="J4" s="1031"/>
      <c r="K4" s="1031"/>
    </row>
    <row r="5" spans="1:12" ht="15">
      <c r="A5" s="190" t="s">
        <v>900</v>
      </c>
      <c r="B5" s="190"/>
      <c r="C5" s="190"/>
      <c r="D5" s="190"/>
      <c r="E5" s="190"/>
      <c r="F5" s="190"/>
      <c r="G5" s="190"/>
      <c r="H5" s="190"/>
      <c r="I5" s="189"/>
      <c r="J5" s="1032" t="s">
        <v>1025</v>
      </c>
      <c r="K5" s="1032"/>
      <c r="L5" s="1032"/>
    </row>
    <row r="6" spans="1:12" ht="27.75" customHeight="1">
      <c r="A6" s="966" t="s">
        <v>2</v>
      </c>
      <c r="B6" s="966" t="s">
        <v>3</v>
      </c>
      <c r="C6" s="966" t="s">
        <v>298</v>
      </c>
      <c r="D6" s="966" t="s">
        <v>299</v>
      </c>
      <c r="E6" s="966"/>
      <c r="F6" s="966"/>
      <c r="G6" s="966"/>
      <c r="H6" s="966"/>
      <c r="I6" s="967" t="s">
        <v>300</v>
      </c>
      <c r="J6" s="968"/>
      <c r="K6" s="969"/>
    </row>
    <row r="7" spans="1:12" ht="90" customHeight="1">
      <c r="A7" s="966"/>
      <c r="B7" s="966"/>
      <c r="C7" s="966"/>
      <c r="D7" s="223" t="s">
        <v>301</v>
      </c>
      <c r="E7" s="223" t="s">
        <v>199</v>
      </c>
      <c r="F7" s="223" t="s">
        <v>449</v>
      </c>
      <c r="G7" s="223" t="s">
        <v>302</v>
      </c>
      <c r="H7" s="223" t="s">
        <v>423</v>
      </c>
      <c r="I7" s="223" t="s">
        <v>303</v>
      </c>
      <c r="J7" s="223" t="s">
        <v>304</v>
      </c>
      <c r="K7" s="223" t="s">
        <v>305</v>
      </c>
    </row>
    <row r="8" spans="1:12" ht="15">
      <c r="A8" s="193" t="s">
        <v>261</v>
      </c>
      <c r="B8" s="193" t="s">
        <v>262</v>
      </c>
      <c r="C8" s="193" t="s">
        <v>263</v>
      </c>
      <c r="D8" s="193" t="s">
        <v>264</v>
      </c>
      <c r="E8" s="193" t="s">
        <v>265</v>
      </c>
      <c r="F8" s="193" t="s">
        <v>266</v>
      </c>
      <c r="G8" s="193" t="s">
        <v>267</v>
      </c>
      <c r="H8" s="193" t="s">
        <v>268</v>
      </c>
      <c r="I8" s="193" t="s">
        <v>287</v>
      </c>
      <c r="J8" s="193" t="s">
        <v>288</v>
      </c>
      <c r="K8" s="193" t="s">
        <v>289</v>
      </c>
    </row>
    <row r="9" spans="1:12" ht="21" customHeight="1">
      <c r="A9" s="485">
        <v>1</v>
      </c>
      <c r="B9" s="18" t="s">
        <v>901</v>
      </c>
      <c r="C9" s="18">
        <v>0</v>
      </c>
      <c r="D9" s="18">
        <v>0</v>
      </c>
      <c r="E9" s="18">
        <v>0</v>
      </c>
      <c r="F9" s="18">
        <v>0</v>
      </c>
      <c r="G9" s="18">
        <v>0</v>
      </c>
      <c r="H9" s="18">
        <v>0</v>
      </c>
      <c r="I9" s="18">
        <v>0</v>
      </c>
      <c r="J9" s="18">
        <v>0</v>
      </c>
      <c r="K9" s="18">
        <v>0</v>
      </c>
    </row>
    <row r="10" spans="1:12" ht="21" customHeight="1">
      <c r="A10" s="485">
        <v>2</v>
      </c>
      <c r="B10" s="18" t="s">
        <v>902</v>
      </c>
      <c r="C10" s="18">
        <v>0</v>
      </c>
      <c r="D10" s="18">
        <v>0</v>
      </c>
      <c r="E10" s="18">
        <v>0</v>
      </c>
      <c r="F10" s="18">
        <v>0</v>
      </c>
      <c r="G10" s="18">
        <v>0</v>
      </c>
      <c r="H10" s="18">
        <v>0</v>
      </c>
      <c r="I10" s="18">
        <v>0</v>
      </c>
      <c r="J10" s="18">
        <v>0</v>
      </c>
      <c r="K10" s="18">
        <v>0</v>
      </c>
    </row>
    <row r="11" spans="1:12" ht="21" customHeight="1">
      <c r="A11" s="485">
        <v>3</v>
      </c>
      <c r="B11" s="18" t="s">
        <v>903</v>
      </c>
      <c r="C11" s="18">
        <v>0</v>
      </c>
      <c r="D11" s="18">
        <v>0</v>
      </c>
      <c r="E11" s="18">
        <v>0</v>
      </c>
      <c r="F11" s="18">
        <v>0</v>
      </c>
      <c r="G11" s="18">
        <v>0</v>
      </c>
      <c r="H11" s="18">
        <v>0</v>
      </c>
      <c r="I11" s="18">
        <v>0</v>
      </c>
      <c r="J11" s="18">
        <v>0</v>
      </c>
      <c r="K11" s="18">
        <v>0</v>
      </c>
    </row>
    <row r="12" spans="1:12" ht="21" customHeight="1">
      <c r="A12" s="485">
        <v>4</v>
      </c>
      <c r="B12" s="18" t="s">
        <v>904</v>
      </c>
      <c r="C12" s="18">
        <v>0</v>
      </c>
      <c r="D12" s="18">
        <v>0</v>
      </c>
      <c r="E12" s="18">
        <v>0</v>
      </c>
      <c r="F12" s="18">
        <v>0</v>
      </c>
      <c r="G12" s="18">
        <v>0</v>
      </c>
      <c r="H12" s="18">
        <v>0</v>
      </c>
      <c r="I12" s="18">
        <v>0</v>
      </c>
      <c r="J12" s="18">
        <v>0</v>
      </c>
      <c r="K12" s="18">
        <v>0</v>
      </c>
    </row>
    <row r="13" spans="1:12" ht="21" customHeight="1">
      <c r="A13" s="485">
        <v>5</v>
      </c>
      <c r="B13" s="18" t="s">
        <v>905</v>
      </c>
      <c r="C13" s="18">
        <v>0</v>
      </c>
      <c r="D13" s="18">
        <v>0</v>
      </c>
      <c r="E13" s="18">
        <v>0</v>
      </c>
      <c r="F13" s="18">
        <v>0</v>
      </c>
      <c r="G13" s="18">
        <v>0</v>
      </c>
      <c r="H13" s="18">
        <v>0</v>
      </c>
      <c r="I13" s="18">
        <v>0</v>
      </c>
      <c r="J13" s="18">
        <v>0</v>
      </c>
      <c r="K13" s="18">
        <v>0</v>
      </c>
    </row>
    <row r="14" spans="1:12" ht="21" customHeight="1">
      <c r="A14" s="485">
        <v>6</v>
      </c>
      <c r="B14" s="18" t="s">
        <v>906</v>
      </c>
      <c r="C14" s="18">
        <v>0</v>
      </c>
      <c r="D14" s="18">
        <v>0</v>
      </c>
      <c r="E14" s="18">
        <v>0</v>
      </c>
      <c r="F14" s="18">
        <v>0</v>
      </c>
      <c r="G14" s="18">
        <v>0</v>
      </c>
      <c r="H14" s="18">
        <v>0</v>
      </c>
      <c r="I14" s="18">
        <v>0</v>
      </c>
      <c r="J14" s="18">
        <v>0</v>
      </c>
      <c r="K14" s="18">
        <v>0</v>
      </c>
    </row>
    <row r="15" spans="1:12" ht="21" customHeight="1">
      <c r="A15" s="485">
        <v>7</v>
      </c>
      <c r="B15" s="18" t="s">
        <v>907</v>
      </c>
      <c r="C15" s="18">
        <v>0</v>
      </c>
      <c r="D15" s="18">
        <v>0</v>
      </c>
      <c r="E15" s="18">
        <v>0</v>
      </c>
      <c r="F15" s="18">
        <v>0</v>
      </c>
      <c r="G15" s="18">
        <v>0</v>
      </c>
      <c r="H15" s="18">
        <v>0</v>
      </c>
      <c r="I15" s="18">
        <v>0</v>
      </c>
      <c r="J15" s="18">
        <v>0</v>
      </c>
      <c r="K15" s="18">
        <v>0</v>
      </c>
    </row>
    <row r="16" spans="1:12" ht="21" customHeight="1">
      <c r="A16" s="485">
        <v>8</v>
      </c>
      <c r="B16" s="18" t="s">
        <v>908</v>
      </c>
      <c r="C16" s="18">
        <v>0</v>
      </c>
      <c r="D16" s="18">
        <v>0</v>
      </c>
      <c r="E16" s="18">
        <v>0</v>
      </c>
      <c r="F16" s="18">
        <v>0</v>
      </c>
      <c r="G16" s="18">
        <v>0</v>
      </c>
      <c r="H16" s="18">
        <v>0</v>
      </c>
      <c r="I16" s="18">
        <v>0</v>
      </c>
      <c r="J16" s="18">
        <v>0</v>
      </c>
      <c r="K16" s="18">
        <v>0</v>
      </c>
    </row>
    <row r="17" spans="1:12" ht="21" customHeight="1">
      <c r="A17" s="485">
        <v>9</v>
      </c>
      <c r="B17" s="18" t="s">
        <v>909</v>
      </c>
      <c r="C17" s="18">
        <v>0</v>
      </c>
      <c r="D17" s="18">
        <v>0</v>
      </c>
      <c r="E17" s="18">
        <v>0</v>
      </c>
      <c r="F17" s="18">
        <v>0</v>
      </c>
      <c r="G17" s="18">
        <v>0</v>
      </c>
      <c r="H17" s="18">
        <v>0</v>
      </c>
      <c r="I17" s="18">
        <v>0</v>
      </c>
      <c r="J17" s="18">
        <v>0</v>
      </c>
      <c r="K17" s="18">
        <v>0</v>
      </c>
    </row>
    <row r="18" spans="1:12" ht="21" customHeight="1">
      <c r="A18" s="485">
        <v>10</v>
      </c>
      <c r="B18" s="18" t="s">
        <v>910</v>
      </c>
      <c r="C18" s="18">
        <v>0</v>
      </c>
      <c r="D18" s="18">
        <v>0</v>
      </c>
      <c r="E18" s="18">
        <v>0</v>
      </c>
      <c r="F18" s="18">
        <v>0</v>
      </c>
      <c r="G18" s="18">
        <v>0</v>
      </c>
      <c r="H18" s="18">
        <v>0</v>
      </c>
      <c r="I18" s="18">
        <v>0</v>
      </c>
      <c r="J18" s="18">
        <v>0</v>
      </c>
      <c r="K18" s="18">
        <v>0</v>
      </c>
    </row>
    <row r="19" spans="1:12" ht="21" customHeight="1">
      <c r="A19" s="485">
        <v>11</v>
      </c>
      <c r="B19" s="18" t="s">
        <v>911</v>
      </c>
      <c r="C19" s="18">
        <v>0</v>
      </c>
      <c r="D19" s="18">
        <v>0</v>
      </c>
      <c r="E19" s="18">
        <v>0</v>
      </c>
      <c r="F19" s="18">
        <v>0</v>
      </c>
      <c r="G19" s="18">
        <v>0</v>
      </c>
      <c r="H19" s="18">
        <v>0</v>
      </c>
      <c r="I19" s="18">
        <v>0</v>
      </c>
      <c r="J19" s="18">
        <v>0</v>
      </c>
      <c r="K19" s="18">
        <v>0</v>
      </c>
    </row>
    <row r="20" spans="1:12" ht="21" customHeight="1">
      <c r="A20" s="485">
        <v>12</v>
      </c>
      <c r="B20" s="18" t="s">
        <v>912</v>
      </c>
      <c r="C20" s="18">
        <v>0</v>
      </c>
      <c r="D20" s="18">
        <v>0</v>
      </c>
      <c r="E20" s="18">
        <v>0</v>
      </c>
      <c r="F20" s="18">
        <v>0</v>
      </c>
      <c r="G20" s="18">
        <v>0</v>
      </c>
      <c r="H20" s="18">
        <v>0</v>
      </c>
      <c r="I20" s="18">
        <v>0</v>
      </c>
      <c r="J20" s="18">
        <v>0</v>
      </c>
      <c r="K20" s="18">
        <v>0</v>
      </c>
    </row>
    <row r="21" spans="1:12" ht="21" customHeight="1">
      <c r="A21" s="485">
        <v>13</v>
      </c>
      <c r="B21" s="18" t="s">
        <v>913</v>
      </c>
      <c r="C21" s="18">
        <v>0</v>
      </c>
      <c r="D21" s="18">
        <v>0</v>
      </c>
      <c r="E21" s="18">
        <v>0</v>
      </c>
      <c r="F21" s="18">
        <v>0</v>
      </c>
      <c r="G21" s="18">
        <v>0</v>
      </c>
      <c r="H21" s="18">
        <v>0</v>
      </c>
      <c r="I21" s="18">
        <v>0</v>
      </c>
      <c r="J21" s="18">
        <v>0</v>
      </c>
      <c r="K21" s="18">
        <v>0</v>
      </c>
    </row>
    <row r="22" spans="1:12" ht="21" customHeight="1">
      <c r="A22" s="485">
        <v>14</v>
      </c>
      <c r="B22" s="18" t="s">
        <v>914</v>
      </c>
      <c r="C22" s="18">
        <v>0</v>
      </c>
      <c r="D22" s="18">
        <v>0</v>
      </c>
      <c r="E22" s="18">
        <v>0</v>
      </c>
      <c r="F22" s="18">
        <v>0</v>
      </c>
      <c r="G22" s="18">
        <v>0</v>
      </c>
      <c r="H22" s="18">
        <v>0</v>
      </c>
      <c r="I22" s="18">
        <v>0</v>
      </c>
      <c r="J22" s="18">
        <v>0</v>
      </c>
      <c r="K22" s="18">
        <v>0</v>
      </c>
    </row>
    <row r="23" spans="1:12" ht="24" customHeight="1">
      <c r="A23" s="761" t="s">
        <v>17</v>
      </c>
      <c r="B23" s="762"/>
      <c r="C23" s="26">
        <v>0</v>
      </c>
      <c r="D23" s="26">
        <v>0</v>
      </c>
      <c r="E23" s="26">
        <v>0</v>
      </c>
      <c r="F23" s="26">
        <v>0</v>
      </c>
      <c r="G23" s="26">
        <v>0</v>
      </c>
      <c r="H23" s="26">
        <v>0</v>
      </c>
      <c r="I23" s="26">
        <v>0</v>
      </c>
      <c r="J23" s="26">
        <v>0</v>
      </c>
      <c r="K23" s="26">
        <v>0</v>
      </c>
    </row>
    <row r="25" spans="1:12">
      <c r="A25" s="14" t="s">
        <v>450</v>
      </c>
    </row>
    <row r="27" spans="1:12">
      <c r="A27" s="196"/>
      <c r="B27" s="196"/>
      <c r="C27" s="196"/>
      <c r="D27" s="196"/>
      <c r="I27" s="874" t="s">
        <v>1056</v>
      </c>
      <c r="J27" s="874"/>
      <c r="K27" s="874"/>
    </row>
    <row r="28" spans="1:12" ht="15" customHeight="1">
      <c r="A28" s="196"/>
      <c r="B28" s="196"/>
      <c r="C28" s="196"/>
      <c r="D28" s="196"/>
      <c r="I28" s="874" t="s">
        <v>13</v>
      </c>
      <c r="J28" s="874"/>
      <c r="K28" s="874"/>
      <c r="L28" s="211"/>
    </row>
    <row r="29" spans="1:12" ht="15" customHeight="1">
      <c r="A29" s="196"/>
      <c r="B29" s="196"/>
      <c r="C29" s="196"/>
      <c r="D29" s="196"/>
      <c r="I29" s="874" t="s">
        <v>1026</v>
      </c>
      <c r="J29" s="874"/>
      <c r="K29" s="874"/>
      <c r="L29" s="211"/>
    </row>
    <row r="30" spans="1:12">
      <c r="A30" s="196" t="s">
        <v>1054</v>
      </c>
      <c r="C30" s="196"/>
      <c r="D30" s="196"/>
      <c r="I30" s="875" t="s">
        <v>83</v>
      </c>
      <c r="J30" s="875"/>
      <c r="K30" s="201"/>
    </row>
  </sheetData>
  <mergeCells count="15">
    <mergeCell ref="I29:K29"/>
    <mergeCell ref="I30:J30"/>
    <mergeCell ref="A1:I1"/>
    <mergeCell ref="J1:K1"/>
    <mergeCell ref="A2:K2"/>
    <mergeCell ref="A4:K4"/>
    <mergeCell ref="J5:L5"/>
    <mergeCell ref="A6:A7"/>
    <mergeCell ref="B6:B7"/>
    <mergeCell ref="C6:C7"/>
    <mergeCell ref="D6:H6"/>
    <mergeCell ref="I6:K6"/>
    <mergeCell ref="I27:K27"/>
    <mergeCell ref="I28:K28"/>
    <mergeCell ref="A23:B23"/>
  </mergeCells>
  <printOptions horizontalCentered="1"/>
  <pageMargins left="0.70866141732283472" right="0.70866141732283472" top="0.23622047244094491" bottom="0" header="0.31496062992125984" footer="0.31496062992125984"/>
  <pageSetup paperSize="9" scale="91"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IV34"/>
  <sheetViews>
    <sheetView zoomScale="85" zoomScaleNormal="85" zoomScaleSheetLayoutView="86" workbookViewId="0">
      <selection activeCell="K18" sqref="K18:M18"/>
    </sheetView>
  </sheetViews>
  <sheetFormatPr defaultRowHeight="12.75"/>
  <cols>
    <col min="1" max="1" width="4.85546875" customWidth="1"/>
    <col min="2" max="2" width="23.28515625" customWidth="1"/>
    <col min="3" max="3" width="11" customWidth="1"/>
    <col min="4" max="4" width="9.28515625" customWidth="1"/>
    <col min="5" max="5" width="8" customWidth="1"/>
    <col min="6" max="6" width="10.85546875" customWidth="1"/>
    <col min="7" max="10" width="10.42578125" customWidth="1"/>
    <col min="11" max="11" width="11.42578125" customWidth="1"/>
    <col min="12" max="12" width="9.85546875" customWidth="1"/>
    <col min="13" max="13" width="11.42578125" customWidth="1"/>
    <col min="14" max="14" width="10.7109375" customWidth="1"/>
    <col min="15" max="17" width="9.42578125" customWidth="1"/>
    <col min="18" max="18" width="10.85546875" customWidth="1"/>
    <col min="19" max="19" width="13" customWidth="1"/>
    <col min="20" max="20" width="11.28515625" customWidth="1"/>
    <col min="21" max="21" width="8.7109375" customWidth="1"/>
    <col min="22" max="22" width="11.28515625" customWidth="1"/>
    <col min="28" max="28" width="11" customWidth="1"/>
    <col min="29" max="30" width="8.85546875" hidden="1" customWidth="1"/>
  </cols>
  <sheetData>
    <row r="2" spans="1:256">
      <c r="G2" s="573"/>
      <c r="H2" s="573"/>
      <c r="I2" s="573"/>
      <c r="J2" s="573"/>
      <c r="K2" s="573"/>
      <c r="L2" s="573"/>
      <c r="M2" s="573"/>
      <c r="N2" s="573"/>
      <c r="O2" s="573"/>
      <c r="P2" s="573"/>
      <c r="Q2" s="573"/>
      <c r="R2" s="573"/>
      <c r="T2" s="570" t="s">
        <v>58</v>
      </c>
    </row>
    <row r="3" spans="1:256" ht="15">
      <c r="G3" s="561"/>
      <c r="H3" s="561"/>
      <c r="I3" s="561"/>
      <c r="J3" s="561"/>
      <c r="K3" s="561" t="s">
        <v>56</v>
      </c>
      <c r="L3" s="561"/>
      <c r="M3" s="561"/>
      <c r="N3" s="561"/>
      <c r="O3" s="561"/>
      <c r="R3" s="561"/>
      <c r="S3" s="561"/>
      <c r="T3" s="561"/>
      <c r="U3" s="561"/>
    </row>
    <row r="4" spans="1:256" ht="15.75">
      <c r="G4" s="571"/>
      <c r="H4" s="571"/>
      <c r="I4" s="571"/>
      <c r="J4" s="571"/>
      <c r="K4" s="571" t="s">
        <v>747</v>
      </c>
      <c r="L4" s="571"/>
      <c r="M4" s="571"/>
      <c r="N4" s="571"/>
      <c r="O4" s="571"/>
      <c r="R4" s="571"/>
      <c r="S4" s="571"/>
      <c r="T4" s="571"/>
      <c r="U4" s="571"/>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6" spans="1:256" ht="15">
      <c r="G6" s="517"/>
      <c r="H6" s="517"/>
      <c r="I6" s="517"/>
      <c r="J6" s="517"/>
      <c r="K6" s="517" t="s">
        <v>796</v>
      </c>
      <c r="L6" s="517"/>
      <c r="M6" s="517"/>
      <c r="N6" s="517"/>
      <c r="O6" s="517"/>
      <c r="R6" s="517"/>
      <c r="S6" s="517"/>
      <c r="T6" s="517"/>
      <c r="U6" s="517"/>
    </row>
    <row r="7" spans="1:256" ht="15.75">
      <c r="A7" s="572"/>
      <c r="B7" s="572"/>
      <c r="C7" s="572"/>
      <c r="D7" s="572"/>
      <c r="E7" s="572"/>
      <c r="F7" s="572"/>
      <c r="G7" s="572"/>
      <c r="H7" s="572"/>
      <c r="I7" s="572"/>
      <c r="J7" s="572"/>
      <c r="K7" s="572"/>
      <c r="L7" s="572"/>
      <c r="M7" s="572"/>
      <c r="N7" s="572"/>
      <c r="O7" s="572"/>
      <c r="P7" s="572"/>
      <c r="Q7" s="572"/>
      <c r="R7" s="572"/>
      <c r="S7" s="572"/>
      <c r="T7" s="572"/>
      <c r="U7" s="572"/>
    </row>
    <row r="8" spans="1:256" ht="15.75">
      <c r="A8" s="625" t="s">
        <v>900</v>
      </c>
      <c r="B8" s="566"/>
      <c r="C8" s="566"/>
      <c r="D8" s="566"/>
      <c r="E8" s="566"/>
      <c r="F8" s="566"/>
      <c r="G8" s="572"/>
      <c r="H8" s="572"/>
      <c r="I8" s="572"/>
      <c r="J8" s="572"/>
      <c r="K8" s="572"/>
      <c r="L8" s="572"/>
      <c r="M8" s="572"/>
      <c r="N8" s="572"/>
      <c r="O8" s="572"/>
      <c r="P8" s="572"/>
      <c r="Q8" s="572"/>
      <c r="R8" s="572"/>
      <c r="S8" s="572"/>
      <c r="T8" s="572"/>
      <c r="U8" s="572"/>
    </row>
    <row r="10" spans="1:256" ht="15">
      <c r="U10" s="516" t="s">
        <v>461</v>
      </c>
      <c r="V10" s="516"/>
      <c r="W10" s="582"/>
      <c r="X10" s="582"/>
      <c r="Y10" s="582"/>
      <c r="Z10" s="582"/>
      <c r="AA10" s="582"/>
      <c r="AB10" s="574"/>
      <c r="AC10" s="574"/>
      <c r="AD10" s="574"/>
      <c r="AE10" s="582"/>
      <c r="AF10" s="582"/>
      <c r="AG10" s="582"/>
      <c r="AH10" s="582"/>
      <c r="AI10" s="582"/>
      <c r="AJ10" s="582"/>
      <c r="AK10" s="582"/>
      <c r="AL10" s="582"/>
      <c r="AM10" s="582"/>
      <c r="AN10" s="582"/>
      <c r="AO10" s="582"/>
      <c r="AP10" s="582"/>
      <c r="AQ10" s="582"/>
      <c r="AR10" s="582"/>
      <c r="AS10" s="582"/>
      <c r="AT10" s="582"/>
      <c r="AU10" s="582"/>
      <c r="AV10" s="582"/>
      <c r="AW10" s="582"/>
      <c r="AX10" s="582"/>
      <c r="AY10" s="582"/>
      <c r="AZ10" s="582"/>
      <c r="BA10" s="582"/>
      <c r="BB10" s="582"/>
      <c r="BC10" s="582"/>
      <c r="BD10" s="582"/>
      <c r="BE10" s="582"/>
      <c r="BF10" s="582"/>
      <c r="BG10" s="582"/>
      <c r="BH10" s="582"/>
      <c r="BI10" s="582"/>
      <c r="BJ10" s="582"/>
      <c r="BK10" s="582"/>
      <c r="BL10" s="582"/>
      <c r="BM10" s="582"/>
      <c r="BN10" s="582"/>
      <c r="BO10" s="582"/>
      <c r="BP10" s="582"/>
      <c r="BQ10" s="582"/>
      <c r="BR10" s="582"/>
      <c r="BS10" s="582"/>
      <c r="BT10" s="582"/>
      <c r="BU10" s="582"/>
      <c r="BV10" s="582"/>
      <c r="BW10" s="582"/>
      <c r="BX10" s="582"/>
      <c r="BY10" s="582"/>
      <c r="BZ10" s="582"/>
      <c r="CA10" s="582"/>
      <c r="CB10" s="582"/>
      <c r="CC10" s="582"/>
      <c r="CD10" s="582"/>
      <c r="CE10" s="582"/>
      <c r="CF10" s="582"/>
      <c r="CG10" s="582"/>
      <c r="CH10" s="582"/>
      <c r="CI10" s="582"/>
      <c r="CJ10" s="582"/>
      <c r="CK10" s="582"/>
      <c r="CL10" s="582"/>
      <c r="CM10" s="582"/>
      <c r="CN10" s="582"/>
      <c r="CO10" s="582"/>
      <c r="CP10" s="582"/>
      <c r="CQ10" s="582"/>
      <c r="CR10" s="582"/>
      <c r="CS10" s="582"/>
      <c r="CT10" s="582"/>
      <c r="CU10" s="582"/>
      <c r="CV10" s="582"/>
      <c r="CW10" s="582"/>
      <c r="CX10" s="582"/>
      <c r="CY10" s="582"/>
      <c r="CZ10" s="582"/>
      <c r="DA10" s="582"/>
      <c r="DB10" s="582"/>
      <c r="DC10" s="582"/>
      <c r="DD10" s="582"/>
      <c r="DE10" s="582"/>
      <c r="DF10" s="582"/>
      <c r="DG10" s="582"/>
      <c r="DH10" s="582"/>
      <c r="DI10" s="582"/>
      <c r="DJ10" s="582"/>
      <c r="DK10" s="582"/>
      <c r="DL10" s="582"/>
      <c r="DM10" s="582"/>
      <c r="DN10" s="582"/>
      <c r="DO10" s="582"/>
      <c r="DP10" s="582"/>
      <c r="DQ10" s="582"/>
      <c r="DR10" s="582"/>
      <c r="DS10" s="582"/>
      <c r="DT10" s="582"/>
      <c r="DU10" s="582"/>
      <c r="DV10" s="582"/>
      <c r="DW10" s="582"/>
      <c r="DX10" s="582"/>
      <c r="DY10" s="582"/>
      <c r="DZ10" s="582"/>
      <c r="EA10" s="582"/>
      <c r="EB10" s="582"/>
      <c r="EC10" s="582"/>
      <c r="ED10" s="582"/>
      <c r="EE10" s="582"/>
      <c r="EF10" s="582"/>
      <c r="EG10" s="582"/>
      <c r="EH10" s="582"/>
      <c r="EI10" s="582"/>
      <c r="EJ10" s="582"/>
      <c r="EK10" s="582"/>
      <c r="EL10" s="582"/>
      <c r="EM10" s="582"/>
      <c r="EN10" s="582"/>
      <c r="EO10" s="582"/>
      <c r="EP10" s="582"/>
      <c r="EQ10" s="582"/>
      <c r="ER10" s="582"/>
      <c r="ES10" s="582"/>
      <c r="ET10" s="582"/>
      <c r="EU10" s="582"/>
      <c r="EV10" s="582"/>
      <c r="EW10" s="582"/>
      <c r="EX10" s="582"/>
      <c r="EY10" s="582"/>
      <c r="EZ10" s="582"/>
      <c r="FA10" s="582"/>
      <c r="FB10" s="582"/>
      <c r="FC10" s="582"/>
      <c r="FD10" s="582"/>
      <c r="FE10" s="582"/>
      <c r="FF10" s="582"/>
      <c r="FG10" s="582"/>
      <c r="FH10" s="582"/>
      <c r="FI10" s="582"/>
      <c r="FJ10" s="582"/>
      <c r="FK10" s="582"/>
      <c r="FL10" s="582"/>
      <c r="FM10" s="582"/>
      <c r="FN10" s="582"/>
      <c r="FO10" s="582"/>
      <c r="FP10" s="582"/>
      <c r="FQ10" s="582"/>
      <c r="FR10" s="582"/>
      <c r="FS10" s="582"/>
      <c r="FT10" s="582"/>
      <c r="FU10" s="582"/>
      <c r="FV10" s="582"/>
      <c r="FW10" s="582"/>
      <c r="FX10" s="582"/>
      <c r="FY10" s="582"/>
      <c r="FZ10" s="582"/>
      <c r="GA10" s="582"/>
      <c r="GB10" s="582"/>
      <c r="GC10" s="582"/>
      <c r="GD10" s="582"/>
      <c r="GE10" s="582"/>
      <c r="GF10" s="582"/>
      <c r="GG10" s="582"/>
      <c r="GH10" s="582"/>
      <c r="GI10" s="582"/>
      <c r="GJ10" s="582"/>
      <c r="GK10" s="582"/>
      <c r="GL10" s="582"/>
      <c r="GM10" s="582"/>
      <c r="GN10" s="582"/>
      <c r="GO10" s="582"/>
      <c r="GP10" s="582"/>
      <c r="GQ10" s="582"/>
      <c r="GR10" s="582"/>
      <c r="GS10" s="582"/>
      <c r="GT10" s="582"/>
      <c r="GU10" s="582"/>
      <c r="GV10" s="582"/>
      <c r="GW10" s="582"/>
      <c r="GX10" s="582"/>
      <c r="GY10" s="582"/>
      <c r="GZ10" s="582"/>
      <c r="HA10" s="582"/>
      <c r="HB10" s="582"/>
      <c r="HC10" s="582"/>
      <c r="HD10" s="582"/>
      <c r="HE10" s="582"/>
      <c r="HF10" s="582"/>
      <c r="HG10" s="582"/>
      <c r="HH10" s="582"/>
      <c r="HI10" s="582"/>
      <c r="HJ10" s="582"/>
      <c r="HK10" s="582"/>
      <c r="HL10" s="582"/>
      <c r="HM10" s="582"/>
      <c r="HN10" s="582"/>
      <c r="HO10" s="582"/>
      <c r="HP10" s="582"/>
      <c r="HQ10" s="582"/>
      <c r="HR10" s="582"/>
      <c r="HS10" s="582"/>
      <c r="HT10" s="582"/>
      <c r="HU10" s="582"/>
      <c r="HV10" s="582"/>
      <c r="HW10" s="582"/>
      <c r="HX10" s="582"/>
      <c r="HY10" s="582"/>
      <c r="HZ10" s="582"/>
      <c r="IA10" s="582"/>
      <c r="IB10" s="582"/>
      <c r="IC10" s="582"/>
      <c r="ID10" s="582"/>
      <c r="IE10" s="582"/>
      <c r="IF10" s="582"/>
      <c r="IG10" s="582"/>
      <c r="IH10" s="582"/>
      <c r="II10" s="582"/>
      <c r="IJ10" s="582"/>
      <c r="IK10" s="582"/>
      <c r="IL10" s="582"/>
      <c r="IM10" s="582"/>
      <c r="IN10" s="582"/>
      <c r="IO10" s="582"/>
      <c r="IP10" s="582"/>
      <c r="IQ10" s="582"/>
      <c r="IR10" s="582"/>
      <c r="IS10" s="582"/>
      <c r="IT10" s="582"/>
      <c r="IU10" s="582"/>
      <c r="IV10" s="582"/>
    </row>
    <row r="11" spans="1:256" ht="15.6" customHeight="1">
      <c r="A11" s="813" t="s">
        <v>2</v>
      </c>
      <c r="B11" s="813" t="s">
        <v>110</v>
      </c>
      <c r="C11" s="809" t="s">
        <v>154</v>
      </c>
      <c r="D11" s="810"/>
      <c r="E11" s="810"/>
      <c r="F11" s="819"/>
      <c r="G11" s="816" t="s">
        <v>962</v>
      </c>
      <c r="H11" s="817"/>
      <c r="I11" s="817"/>
      <c r="J11" s="817"/>
      <c r="K11" s="817"/>
      <c r="L11" s="817"/>
      <c r="M11" s="817"/>
      <c r="N11" s="817"/>
      <c r="O11" s="817"/>
      <c r="P11" s="817"/>
      <c r="Q11" s="817"/>
      <c r="R11" s="818"/>
      <c r="S11" s="809" t="s">
        <v>245</v>
      </c>
      <c r="T11" s="810"/>
      <c r="U11" s="810"/>
      <c r="V11" s="810"/>
      <c r="W11" s="562"/>
      <c r="X11" s="562"/>
      <c r="Y11" s="562"/>
      <c r="Z11" s="562"/>
      <c r="AA11" s="562"/>
      <c r="AB11" s="562"/>
      <c r="AC11" s="562"/>
      <c r="AD11" s="562"/>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c r="A12" s="814"/>
      <c r="B12" s="814"/>
      <c r="C12" s="811"/>
      <c r="D12" s="812"/>
      <c r="E12" s="812"/>
      <c r="F12" s="820"/>
      <c r="G12" s="816" t="s">
        <v>175</v>
      </c>
      <c r="H12" s="817"/>
      <c r="I12" s="817"/>
      <c r="J12" s="818"/>
      <c r="K12" s="816" t="s">
        <v>176</v>
      </c>
      <c r="L12" s="817"/>
      <c r="M12" s="817"/>
      <c r="N12" s="818"/>
      <c r="O12" s="816" t="s">
        <v>17</v>
      </c>
      <c r="P12" s="817"/>
      <c r="Q12" s="817"/>
      <c r="R12" s="818"/>
      <c r="S12" s="811"/>
      <c r="T12" s="812"/>
      <c r="U12" s="812"/>
      <c r="V12" s="812"/>
      <c r="W12" s="562"/>
      <c r="X12" s="562"/>
      <c r="Y12" s="562"/>
      <c r="Z12" s="562"/>
      <c r="AA12" s="562"/>
      <c r="AB12" s="562"/>
      <c r="AC12" s="562"/>
      <c r="AD12" s="562"/>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ht="38.25">
      <c r="A13" s="515"/>
      <c r="B13" s="515"/>
      <c r="C13" s="569" t="s">
        <v>246</v>
      </c>
      <c r="D13" s="569" t="s">
        <v>247</v>
      </c>
      <c r="E13" s="569" t="s">
        <v>248</v>
      </c>
      <c r="F13" s="569" t="s">
        <v>90</v>
      </c>
      <c r="G13" s="569" t="s">
        <v>246</v>
      </c>
      <c r="H13" s="569" t="s">
        <v>247</v>
      </c>
      <c r="I13" s="569" t="s">
        <v>248</v>
      </c>
      <c r="J13" s="569" t="s">
        <v>17</v>
      </c>
      <c r="K13" s="569" t="s">
        <v>246</v>
      </c>
      <c r="L13" s="569" t="s">
        <v>247</v>
      </c>
      <c r="M13" s="569" t="s">
        <v>248</v>
      </c>
      <c r="N13" s="569" t="s">
        <v>90</v>
      </c>
      <c r="O13" s="569" t="s">
        <v>246</v>
      </c>
      <c r="P13" s="569" t="s">
        <v>247</v>
      </c>
      <c r="Q13" s="569" t="s">
        <v>248</v>
      </c>
      <c r="R13" s="569" t="s">
        <v>17</v>
      </c>
      <c r="S13" s="568" t="s">
        <v>457</v>
      </c>
      <c r="T13" s="568" t="s">
        <v>458</v>
      </c>
      <c r="U13" s="568" t="s">
        <v>459</v>
      </c>
      <c r="V13" s="248" t="s">
        <v>460</v>
      </c>
      <c r="W13" s="562"/>
      <c r="X13" s="562"/>
      <c r="Y13" s="562"/>
      <c r="Z13" s="562"/>
      <c r="AA13" s="562"/>
      <c r="AB13" s="562"/>
      <c r="AC13" s="562"/>
      <c r="AD13" s="562"/>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c r="A14" s="139">
        <v>1</v>
      </c>
      <c r="B14" s="157">
        <v>2</v>
      </c>
      <c r="C14" s="139">
        <v>3</v>
      </c>
      <c r="D14" s="139">
        <v>4</v>
      </c>
      <c r="E14" s="157">
        <v>5</v>
      </c>
      <c r="F14" s="139">
        <v>6</v>
      </c>
      <c r="G14" s="139">
        <v>7</v>
      </c>
      <c r="H14" s="157">
        <v>8</v>
      </c>
      <c r="I14" s="139">
        <v>9</v>
      </c>
      <c r="J14" s="139">
        <v>10</v>
      </c>
      <c r="K14" s="157">
        <v>11</v>
      </c>
      <c r="L14" s="139">
        <v>12</v>
      </c>
      <c r="M14" s="139">
        <v>13</v>
      </c>
      <c r="N14" s="157">
        <v>14</v>
      </c>
      <c r="O14" s="139">
        <v>15</v>
      </c>
      <c r="P14" s="139">
        <v>16</v>
      </c>
      <c r="Q14" s="157">
        <v>17</v>
      </c>
      <c r="R14" s="139">
        <v>18</v>
      </c>
      <c r="S14" s="139">
        <v>19</v>
      </c>
      <c r="T14" s="157">
        <v>20</v>
      </c>
      <c r="U14" s="139">
        <v>21</v>
      </c>
      <c r="V14" s="139">
        <v>22</v>
      </c>
      <c r="W14" s="158"/>
      <c r="X14" s="158"/>
      <c r="Y14" s="158"/>
      <c r="Z14" s="158"/>
      <c r="AA14" s="158"/>
      <c r="AB14" s="158"/>
      <c r="AC14" s="158"/>
      <c r="AD14" s="158"/>
      <c r="AE14" s="158"/>
      <c r="AF14" s="158"/>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c r="IU14" s="65"/>
      <c r="IV14" s="65"/>
    </row>
    <row r="15" spans="1:256" ht="26.45" customHeight="1">
      <c r="A15" s="565"/>
      <c r="B15" s="159" t="s">
        <v>233</v>
      </c>
      <c r="C15" s="565"/>
      <c r="D15" s="565"/>
      <c r="E15" s="565"/>
      <c r="F15" s="245"/>
      <c r="G15" s="8"/>
      <c r="H15" s="8"/>
      <c r="I15" s="8"/>
      <c r="J15" s="245"/>
      <c r="K15" s="8"/>
      <c r="L15" s="8"/>
      <c r="M15" s="8"/>
      <c r="N15" s="8"/>
      <c r="O15" s="8"/>
      <c r="P15" s="8"/>
      <c r="Q15" s="8"/>
      <c r="R15" s="8"/>
      <c r="S15" s="8"/>
      <c r="T15" s="9"/>
      <c r="U15" s="9"/>
      <c r="V15" s="9"/>
      <c r="W15" s="567"/>
      <c r="X15" s="567"/>
      <c r="Y15" s="567"/>
      <c r="Z15" s="567"/>
      <c r="AA15" s="567"/>
      <c r="AB15" s="567"/>
      <c r="AC15" s="567"/>
      <c r="AD15" s="567"/>
      <c r="AE15" s="567"/>
      <c r="AF15" s="567"/>
      <c r="AG15" s="582"/>
      <c r="AH15" s="582"/>
      <c r="AI15" s="582"/>
      <c r="AJ15" s="582"/>
      <c r="AK15" s="582"/>
      <c r="AL15" s="582"/>
      <c r="AM15" s="582"/>
      <c r="AN15" s="582"/>
      <c r="AO15" s="582"/>
      <c r="AP15" s="582"/>
      <c r="AQ15" s="582"/>
      <c r="AR15" s="582"/>
      <c r="AS15" s="582"/>
      <c r="AT15" s="582"/>
      <c r="AU15" s="582"/>
      <c r="AV15" s="582"/>
      <c r="AW15" s="582"/>
      <c r="AX15" s="582"/>
      <c r="AY15" s="582"/>
      <c r="AZ15" s="582"/>
      <c r="BA15" s="582"/>
      <c r="BB15" s="582"/>
      <c r="BC15" s="582"/>
      <c r="BD15" s="582"/>
      <c r="BE15" s="582"/>
      <c r="BF15" s="582"/>
      <c r="BG15" s="582"/>
      <c r="BH15" s="582"/>
      <c r="BI15" s="582"/>
      <c r="BJ15" s="582"/>
      <c r="BK15" s="582"/>
      <c r="BL15" s="582"/>
      <c r="BM15" s="582"/>
      <c r="BN15" s="582"/>
      <c r="BO15" s="582"/>
      <c r="BP15" s="582"/>
      <c r="BQ15" s="582"/>
      <c r="BR15" s="582"/>
      <c r="BS15" s="582"/>
      <c r="BT15" s="582"/>
      <c r="BU15" s="582"/>
      <c r="BV15" s="582"/>
      <c r="BW15" s="582"/>
      <c r="BX15" s="582"/>
      <c r="BY15" s="582"/>
      <c r="BZ15" s="582"/>
      <c r="CA15" s="582"/>
      <c r="CB15" s="582"/>
      <c r="CC15" s="582"/>
      <c r="CD15" s="582"/>
      <c r="CE15" s="582"/>
      <c r="CF15" s="582"/>
      <c r="CG15" s="582"/>
      <c r="CH15" s="582"/>
      <c r="CI15" s="582"/>
      <c r="CJ15" s="582"/>
      <c r="CK15" s="582"/>
      <c r="CL15" s="582"/>
      <c r="CM15" s="582"/>
      <c r="CN15" s="582"/>
      <c r="CO15" s="582"/>
      <c r="CP15" s="582"/>
      <c r="CQ15" s="582"/>
      <c r="CR15" s="582"/>
      <c r="CS15" s="582"/>
      <c r="CT15" s="582"/>
      <c r="CU15" s="582"/>
      <c r="CV15" s="582"/>
      <c r="CW15" s="582"/>
      <c r="CX15" s="582"/>
      <c r="CY15" s="582"/>
      <c r="CZ15" s="582"/>
      <c r="DA15" s="582"/>
      <c r="DB15" s="582"/>
      <c r="DC15" s="582"/>
      <c r="DD15" s="582"/>
      <c r="DE15" s="582"/>
      <c r="DF15" s="582"/>
      <c r="DG15" s="582"/>
      <c r="DH15" s="582"/>
      <c r="DI15" s="582"/>
      <c r="DJ15" s="582"/>
      <c r="DK15" s="582"/>
      <c r="DL15" s="582"/>
      <c r="DM15" s="582"/>
      <c r="DN15" s="582"/>
      <c r="DO15" s="582"/>
      <c r="DP15" s="582"/>
      <c r="DQ15" s="582"/>
      <c r="DR15" s="582"/>
      <c r="DS15" s="582"/>
      <c r="DT15" s="582"/>
      <c r="DU15" s="582"/>
      <c r="DV15" s="582"/>
      <c r="DW15" s="582"/>
      <c r="DX15" s="582"/>
      <c r="DY15" s="582"/>
      <c r="DZ15" s="582"/>
      <c r="EA15" s="582"/>
      <c r="EB15" s="582"/>
      <c r="EC15" s="582"/>
      <c r="ED15" s="582"/>
      <c r="EE15" s="582"/>
      <c r="EF15" s="582"/>
      <c r="EG15" s="582"/>
      <c r="EH15" s="582"/>
      <c r="EI15" s="582"/>
      <c r="EJ15" s="582"/>
      <c r="EK15" s="582"/>
      <c r="EL15" s="582"/>
      <c r="EM15" s="582"/>
      <c r="EN15" s="582"/>
      <c r="EO15" s="582"/>
      <c r="EP15" s="582"/>
      <c r="EQ15" s="582"/>
      <c r="ER15" s="582"/>
      <c r="ES15" s="582"/>
      <c r="ET15" s="582"/>
      <c r="EU15" s="582"/>
      <c r="EV15" s="582"/>
      <c r="EW15" s="582"/>
      <c r="EX15" s="582"/>
      <c r="EY15" s="582"/>
      <c r="EZ15" s="582"/>
      <c r="FA15" s="582"/>
      <c r="FB15" s="582"/>
      <c r="FC15" s="582"/>
      <c r="FD15" s="582"/>
      <c r="FE15" s="582"/>
      <c r="FF15" s="582"/>
      <c r="FG15" s="582"/>
      <c r="FH15" s="582"/>
      <c r="FI15" s="582"/>
      <c r="FJ15" s="582"/>
      <c r="FK15" s="582"/>
      <c r="FL15" s="582"/>
      <c r="FM15" s="582"/>
      <c r="FN15" s="582"/>
      <c r="FO15" s="582"/>
      <c r="FP15" s="582"/>
      <c r="FQ15" s="582"/>
      <c r="FR15" s="582"/>
      <c r="FS15" s="582"/>
      <c r="FT15" s="582"/>
      <c r="FU15" s="582"/>
      <c r="FV15" s="582"/>
      <c r="FW15" s="582"/>
      <c r="FX15" s="582"/>
      <c r="FY15" s="582"/>
      <c r="FZ15" s="582"/>
      <c r="GA15" s="582"/>
      <c r="GB15" s="582"/>
      <c r="GC15" s="582"/>
      <c r="GD15" s="582"/>
      <c r="GE15" s="582"/>
      <c r="GF15" s="582"/>
      <c r="GG15" s="582"/>
      <c r="GH15" s="582"/>
      <c r="GI15" s="582"/>
      <c r="GJ15" s="582"/>
      <c r="GK15" s="582"/>
      <c r="GL15" s="582"/>
      <c r="GM15" s="582"/>
      <c r="GN15" s="582"/>
      <c r="GO15" s="582"/>
      <c r="GP15" s="582"/>
      <c r="GQ15" s="582"/>
      <c r="GR15" s="582"/>
      <c r="GS15" s="582"/>
      <c r="GT15" s="582"/>
      <c r="GU15" s="582"/>
      <c r="GV15" s="582"/>
      <c r="GW15" s="582"/>
      <c r="GX15" s="582"/>
      <c r="GY15" s="582"/>
      <c r="GZ15" s="582"/>
      <c r="HA15" s="582"/>
      <c r="HB15" s="582"/>
      <c r="HC15" s="582"/>
      <c r="HD15" s="582"/>
      <c r="HE15" s="582"/>
      <c r="HF15" s="582"/>
      <c r="HG15" s="582"/>
      <c r="HH15" s="582"/>
      <c r="HI15" s="582"/>
      <c r="HJ15" s="582"/>
      <c r="HK15" s="582"/>
      <c r="HL15" s="582"/>
      <c r="HM15" s="582"/>
      <c r="HN15" s="582"/>
      <c r="HO15" s="582"/>
      <c r="HP15" s="582"/>
      <c r="HQ15" s="582"/>
      <c r="HR15" s="582"/>
      <c r="HS15" s="582"/>
      <c r="HT15" s="582"/>
      <c r="HU15" s="582"/>
      <c r="HV15" s="582"/>
      <c r="HW15" s="582"/>
      <c r="HX15" s="582"/>
      <c r="HY15" s="582"/>
      <c r="HZ15" s="582"/>
      <c r="IA15" s="582"/>
      <c r="IB15" s="582"/>
      <c r="IC15" s="582"/>
      <c r="ID15" s="582"/>
      <c r="IE15" s="582"/>
      <c r="IF15" s="582"/>
      <c r="IG15" s="582"/>
      <c r="IH15" s="582"/>
      <c r="II15" s="582"/>
      <c r="IJ15" s="582"/>
      <c r="IK15" s="582"/>
      <c r="IL15" s="582"/>
      <c r="IM15" s="582"/>
      <c r="IN15" s="582"/>
      <c r="IO15" s="582"/>
      <c r="IP15" s="582"/>
      <c r="IQ15" s="582"/>
      <c r="IR15" s="582"/>
      <c r="IS15" s="582"/>
      <c r="IT15" s="582"/>
      <c r="IU15" s="582"/>
      <c r="IV15" s="582"/>
    </row>
    <row r="16" spans="1:256" ht="24" customHeight="1">
      <c r="A16" s="564">
        <v>1</v>
      </c>
      <c r="B16" s="159" t="s">
        <v>181</v>
      </c>
      <c r="C16" s="584">
        <v>1570.89</v>
      </c>
      <c r="D16" s="585">
        <v>159.91999999999999</v>
      </c>
      <c r="E16" s="585">
        <v>30.47</v>
      </c>
      <c r="F16" s="587">
        <v>1761.28</v>
      </c>
      <c r="G16" s="584">
        <v>1570.89</v>
      </c>
      <c r="H16" s="585">
        <v>159.91999999999999</v>
      </c>
      <c r="I16" s="585">
        <v>30.47</v>
      </c>
      <c r="J16" s="9">
        <v>1761.28</v>
      </c>
      <c r="K16" s="584">
        <v>0</v>
      </c>
      <c r="L16" s="584">
        <v>0</v>
      </c>
      <c r="M16" s="584">
        <v>0</v>
      </c>
      <c r="N16" s="587">
        <v>0</v>
      </c>
      <c r="O16" s="584">
        <v>1570.89</v>
      </c>
      <c r="P16" s="584">
        <v>159.91999999999999</v>
      </c>
      <c r="Q16" s="584">
        <v>30.47</v>
      </c>
      <c r="R16" s="584">
        <v>1761.2800000000002</v>
      </c>
      <c r="S16" s="584">
        <v>0</v>
      </c>
      <c r="T16" s="584">
        <v>0</v>
      </c>
      <c r="U16" s="584">
        <v>0</v>
      </c>
      <c r="V16" s="584">
        <v>0</v>
      </c>
      <c r="W16" s="567"/>
      <c r="X16" s="567"/>
      <c r="Y16" s="567"/>
      <c r="Z16" s="567"/>
      <c r="AA16" s="567"/>
      <c r="AB16" s="567"/>
      <c r="AC16" s="567"/>
      <c r="AD16" s="567"/>
      <c r="AE16" s="567"/>
      <c r="AF16" s="567"/>
      <c r="AG16" s="582"/>
      <c r="AH16" s="582"/>
      <c r="AI16" s="582"/>
      <c r="AJ16" s="582"/>
      <c r="AK16" s="582"/>
      <c r="AL16" s="582"/>
      <c r="AM16" s="582"/>
      <c r="AN16" s="582"/>
      <c r="AO16" s="582"/>
      <c r="AP16" s="582"/>
      <c r="AQ16" s="582"/>
      <c r="AR16" s="582"/>
      <c r="AS16" s="582"/>
      <c r="AT16" s="582"/>
      <c r="AU16" s="582"/>
      <c r="AV16" s="582"/>
      <c r="AW16" s="582"/>
      <c r="AX16" s="582"/>
      <c r="AY16" s="582"/>
      <c r="AZ16" s="582"/>
      <c r="BA16" s="582"/>
      <c r="BB16" s="582"/>
      <c r="BC16" s="582"/>
      <c r="BD16" s="582"/>
      <c r="BE16" s="582"/>
      <c r="BF16" s="582"/>
      <c r="BG16" s="582"/>
      <c r="BH16" s="582"/>
      <c r="BI16" s="582"/>
      <c r="BJ16" s="582"/>
      <c r="BK16" s="582"/>
      <c r="BL16" s="582"/>
      <c r="BM16" s="582"/>
      <c r="BN16" s="582"/>
      <c r="BO16" s="582"/>
      <c r="BP16" s="582"/>
      <c r="BQ16" s="582"/>
      <c r="BR16" s="582"/>
      <c r="BS16" s="582"/>
      <c r="BT16" s="582"/>
      <c r="BU16" s="582"/>
      <c r="BV16" s="582"/>
      <c r="BW16" s="582"/>
      <c r="BX16" s="582"/>
      <c r="BY16" s="582"/>
      <c r="BZ16" s="582"/>
      <c r="CA16" s="582"/>
      <c r="CB16" s="582"/>
      <c r="CC16" s="582"/>
      <c r="CD16" s="582"/>
      <c r="CE16" s="582"/>
      <c r="CF16" s="582"/>
      <c r="CG16" s="582"/>
      <c r="CH16" s="582"/>
      <c r="CI16" s="582"/>
      <c r="CJ16" s="582"/>
      <c r="CK16" s="582"/>
      <c r="CL16" s="582"/>
      <c r="CM16" s="582"/>
      <c r="CN16" s="582"/>
      <c r="CO16" s="582"/>
      <c r="CP16" s="582"/>
      <c r="CQ16" s="582"/>
      <c r="CR16" s="582"/>
      <c r="CS16" s="582"/>
      <c r="CT16" s="582"/>
      <c r="CU16" s="582"/>
      <c r="CV16" s="582"/>
      <c r="CW16" s="582"/>
      <c r="CX16" s="582"/>
      <c r="CY16" s="582"/>
      <c r="CZ16" s="582"/>
      <c r="DA16" s="582"/>
      <c r="DB16" s="582"/>
      <c r="DC16" s="582"/>
      <c r="DD16" s="582"/>
      <c r="DE16" s="582"/>
      <c r="DF16" s="582"/>
      <c r="DG16" s="582"/>
      <c r="DH16" s="582"/>
      <c r="DI16" s="582"/>
      <c r="DJ16" s="582"/>
      <c r="DK16" s="582"/>
      <c r="DL16" s="582"/>
      <c r="DM16" s="582"/>
      <c r="DN16" s="582"/>
      <c r="DO16" s="582"/>
      <c r="DP16" s="582"/>
      <c r="DQ16" s="582"/>
      <c r="DR16" s="582"/>
      <c r="DS16" s="582"/>
      <c r="DT16" s="582"/>
      <c r="DU16" s="582"/>
      <c r="DV16" s="582"/>
      <c r="DW16" s="582"/>
      <c r="DX16" s="582"/>
      <c r="DY16" s="582"/>
      <c r="DZ16" s="582"/>
      <c r="EA16" s="582"/>
      <c r="EB16" s="582"/>
      <c r="EC16" s="582"/>
      <c r="ED16" s="582"/>
      <c r="EE16" s="582"/>
      <c r="EF16" s="582"/>
      <c r="EG16" s="582"/>
      <c r="EH16" s="582"/>
      <c r="EI16" s="582"/>
      <c r="EJ16" s="582"/>
      <c r="EK16" s="582"/>
      <c r="EL16" s="582"/>
      <c r="EM16" s="582"/>
      <c r="EN16" s="582"/>
      <c r="EO16" s="582"/>
      <c r="EP16" s="582"/>
      <c r="EQ16" s="582"/>
      <c r="ER16" s="582"/>
      <c r="ES16" s="582"/>
      <c r="ET16" s="582"/>
      <c r="EU16" s="582"/>
      <c r="EV16" s="582"/>
      <c r="EW16" s="582"/>
      <c r="EX16" s="582"/>
      <c r="EY16" s="582"/>
      <c r="EZ16" s="582"/>
      <c r="FA16" s="582"/>
      <c r="FB16" s="582"/>
      <c r="FC16" s="582"/>
      <c r="FD16" s="582"/>
      <c r="FE16" s="582"/>
      <c r="FF16" s="582"/>
      <c r="FG16" s="582"/>
      <c r="FH16" s="582"/>
      <c r="FI16" s="582"/>
      <c r="FJ16" s="582"/>
      <c r="FK16" s="582"/>
      <c r="FL16" s="582"/>
      <c r="FM16" s="582"/>
      <c r="FN16" s="582"/>
      <c r="FO16" s="582"/>
      <c r="FP16" s="582"/>
      <c r="FQ16" s="582"/>
      <c r="FR16" s="582"/>
      <c r="FS16" s="582"/>
      <c r="FT16" s="582"/>
      <c r="FU16" s="582"/>
      <c r="FV16" s="582"/>
      <c r="FW16" s="582"/>
      <c r="FX16" s="582"/>
      <c r="FY16" s="582"/>
      <c r="FZ16" s="582"/>
      <c r="GA16" s="582"/>
      <c r="GB16" s="582"/>
      <c r="GC16" s="582"/>
      <c r="GD16" s="582"/>
      <c r="GE16" s="582"/>
      <c r="GF16" s="582"/>
      <c r="GG16" s="582"/>
      <c r="GH16" s="582"/>
      <c r="GI16" s="582"/>
      <c r="GJ16" s="582"/>
      <c r="GK16" s="582"/>
      <c r="GL16" s="582"/>
      <c r="GM16" s="582"/>
      <c r="GN16" s="582"/>
      <c r="GO16" s="582"/>
      <c r="GP16" s="582"/>
      <c r="GQ16" s="582"/>
      <c r="GR16" s="582"/>
      <c r="GS16" s="582"/>
      <c r="GT16" s="582"/>
      <c r="GU16" s="582"/>
      <c r="GV16" s="582"/>
      <c r="GW16" s="582"/>
      <c r="GX16" s="582"/>
      <c r="GY16" s="582"/>
      <c r="GZ16" s="582"/>
      <c r="HA16" s="582"/>
      <c r="HB16" s="582"/>
      <c r="HC16" s="582"/>
      <c r="HD16" s="582"/>
      <c r="HE16" s="582"/>
      <c r="HF16" s="582"/>
      <c r="HG16" s="582"/>
      <c r="HH16" s="582"/>
      <c r="HI16" s="582"/>
      <c r="HJ16" s="582"/>
      <c r="HK16" s="582"/>
      <c r="HL16" s="582"/>
      <c r="HM16" s="582"/>
      <c r="HN16" s="582"/>
      <c r="HO16" s="582"/>
      <c r="HP16" s="582"/>
      <c r="HQ16" s="582"/>
      <c r="HR16" s="582"/>
      <c r="HS16" s="582"/>
      <c r="HT16" s="582"/>
      <c r="HU16" s="582"/>
      <c r="HV16" s="582"/>
      <c r="HW16" s="582"/>
      <c r="HX16" s="582"/>
      <c r="HY16" s="582"/>
      <c r="HZ16" s="582"/>
      <c r="IA16" s="582"/>
      <c r="IB16" s="582"/>
      <c r="IC16" s="582"/>
      <c r="ID16" s="582"/>
      <c r="IE16" s="582"/>
      <c r="IF16" s="582"/>
      <c r="IG16" s="582"/>
      <c r="IH16" s="582"/>
      <c r="II16" s="582"/>
      <c r="IJ16" s="582"/>
      <c r="IK16" s="582"/>
      <c r="IL16" s="582"/>
      <c r="IM16" s="582"/>
      <c r="IN16" s="582"/>
      <c r="IO16" s="582"/>
      <c r="IP16" s="582"/>
      <c r="IQ16" s="582"/>
      <c r="IR16" s="582"/>
      <c r="IS16" s="582"/>
      <c r="IT16" s="582"/>
      <c r="IU16" s="582"/>
      <c r="IV16" s="582"/>
    </row>
    <row r="17" spans="1:32" ht="27.6" customHeight="1">
      <c r="A17" s="564">
        <v>2</v>
      </c>
      <c r="B17" s="160" t="s">
        <v>126</v>
      </c>
      <c r="C17" s="584">
        <v>32945.68</v>
      </c>
      <c r="D17" s="585">
        <v>3354.04</v>
      </c>
      <c r="E17" s="585">
        <v>639.04</v>
      </c>
      <c r="F17" s="587">
        <v>36938.76</v>
      </c>
      <c r="G17" s="584">
        <v>15551.54</v>
      </c>
      <c r="H17" s="585">
        <v>1583.23</v>
      </c>
      <c r="I17" s="585">
        <v>301.64999999999998</v>
      </c>
      <c r="J17" s="9">
        <v>17436.419999999998</v>
      </c>
      <c r="K17" s="584">
        <v>17394.14</v>
      </c>
      <c r="L17" s="585">
        <v>1770.81</v>
      </c>
      <c r="M17" s="585">
        <v>337.39</v>
      </c>
      <c r="N17" s="587">
        <v>19502.34</v>
      </c>
      <c r="O17" s="584">
        <v>32945.68</v>
      </c>
      <c r="P17" s="584">
        <v>3354.04</v>
      </c>
      <c r="Q17" s="584">
        <v>639.04</v>
      </c>
      <c r="R17" s="584">
        <v>36938.76</v>
      </c>
      <c r="S17" s="584">
        <v>0</v>
      </c>
      <c r="T17" s="584">
        <v>0</v>
      </c>
      <c r="U17" s="584">
        <v>0</v>
      </c>
      <c r="V17" s="584">
        <v>0</v>
      </c>
      <c r="Y17" s="566"/>
      <c r="Z17" s="566"/>
      <c r="AA17" s="566"/>
      <c r="AB17" s="566"/>
    </row>
    <row r="18" spans="1:32" ht="31.15" customHeight="1">
      <c r="A18" s="564">
        <v>3</v>
      </c>
      <c r="B18" s="159" t="s">
        <v>127</v>
      </c>
      <c r="C18" s="584">
        <v>1121.69</v>
      </c>
      <c r="D18" s="585">
        <v>114.19</v>
      </c>
      <c r="E18" s="585">
        <v>21.76</v>
      </c>
      <c r="F18" s="587">
        <v>1257.6400000000001</v>
      </c>
      <c r="G18" s="584">
        <v>785.44</v>
      </c>
      <c r="H18" s="585">
        <v>79.959999999999994</v>
      </c>
      <c r="I18" s="585">
        <v>15.24</v>
      </c>
      <c r="J18" s="586">
        <v>880.64</v>
      </c>
      <c r="K18" s="584">
        <v>336.25</v>
      </c>
      <c r="L18" s="585">
        <v>34.229999999999997</v>
      </c>
      <c r="M18" s="585">
        <v>6.52</v>
      </c>
      <c r="N18" s="587">
        <v>377</v>
      </c>
      <c r="O18" s="584">
        <v>1121.69</v>
      </c>
      <c r="P18" s="584">
        <v>114.19</v>
      </c>
      <c r="Q18" s="584">
        <v>21.759999999999998</v>
      </c>
      <c r="R18" s="584">
        <v>1257.6400000000001</v>
      </c>
      <c r="S18" s="584">
        <v>0</v>
      </c>
      <c r="T18" s="584">
        <v>0</v>
      </c>
      <c r="U18" s="584">
        <v>0</v>
      </c>
      <c r="V18" s="584">
        <v>0</v>
      </c>
    </row>
    <row r="19" spans="1:32" ht="24" customHeight="1">
      <c r="A19" s="564">
        <v>4</v>
      </c>
      <c r="B19" s="160" t="s">
        <v>128</v>
      </c>
      <c r="C19" s="584">
        <v>509.04</v>
      </c>
      <c r="D19" s="585">
        <v>51.82</v>
      </c>
      <c r="E19" s="585">
        <v>9.8800000000000008</v>
      </c>
      <c r="F19" s="587">
        <v>570.74</v>
      </c>
      <c r="G19" s="584">
        <v>509.04</v>
      </c>
      <c r="H19" s="585">
        <v>51.82</v>
      </c>
      <c r="I19" s="585">
        <v>9.8800000000000008</v>
      </c>
      <c r="J19" s="586">
        <v>570.74</v>
      </c>
      <c r="K19" s="584">
        <v>0</v>
      </c>
      <c r="L19" s="584">
        <v>0</v>
      </c>
      <c r="M19" s="584">
        <v>0</v>
      </c>
      <c r="N19" s="587"/>
      <c r="O19" s="584">
        <v>509.04</v>
      </c>
      <c r="P19" s="584">
        <v>51.82</v>
      </c>
      <c r="Q19" s="584">
        <v>9.8800000000000008</v>
      </c>
      <c r="R19" s="584">
        <v>570.74</v>
      </c>
      <c r="S19" s="584">
        <v>0</v>
      </c>
      <c r="T19" s="584">
        <v>0</v>
      </c>
      <c r="U19" s="584">
        <v>0</v>
      </c>
      <c r="V19" s="584">
        <v>0</v>
      </c>
    </row>
    <row r="20" spans="1:32" ht="30.6" customHeight="1">
      <c r="A20" s="564">
        <v>5</v>
      </c>
      <c r="B20" s="159" t="s">
        <v>129</v>
      </c>
      <c r="C20" s="584">
        <v>11212.59</v>
      </c>
      <c r="D20" s="585">
        <v>1141.5</v>
      </c>
      <c r="E20" s="585">
        <v>217.49</v>
      </c>
      <c r="F20" s="587">
        <v>12571.58</v>
      </c>
      <c r="G20" s="584">
        <v>945.75</v>
      </c>
      <c r="H20" s="585">
        <v>96.28</v>
      </c>
      <c r="I20" s="585">
        <v>18.350000000000001</v>
      </c>
      <c r="J20" s="586">
        <v>1060.3800000000001</v>
      </c>
      <c r="K20" s="584">
        <v>10266.84</v>
      </c>
      <c r="L20" s="585">
        <v>1045.22</v>
      </c>
      <c r="M20" s="585">
        <v>199.14</v>
      </c>
      <c r="N20" s="587">
        <v>11511.2</v>
      </c>
      <c r="O20" s="584">
        <v>11212.59</v>
      </c>
      <c r="P20" s="584">
        <v>1141.5</v>
      </c>
      <c r="Q20" s="584">
        <v>217.48999999999998</v>
      </c>
      <c r="R20" s="584">
        <v>12571.58</v>
      </c>
      <c r="S20" s="584">
        <v>0</v>
      </c>
      <c r="T20" s="584">
        <v>0</v>
      </c>
      <c r="U20" s="584">
        <v>0</v>
      </c>
      <c r="V20" s="584">
        <v>0</v>
      </c>
    </row>
    <row r="21" spans="1:32" s="582" customFormat="1" ht="27" customHeight="1">
      <c r="A21" s="244"/>
      <c r="B21" s="259" t="s">
        <v>90</v>
      </c>
      <c r="C21" s="355">
        <v>47359.89</v>
      </c>
      <c r="D21" s="355">
        <v>4821.47</v>
      </c>
      <c r="E21" s="355">
        <v>918.64</v>
      </c>
      <c r="F21" s="26">
        <v>53100</v>
      </c>
      <c r="G21" s="355">
        <v>19362.66</v>
      </c>
      <c r="H21" s="355">
        <v>1971.21</v>
      </c>
      <c r="I21" s="355">
        <v>375.59000000000003</v>
      </c>
      <c r="J21" s="355">
        <v>21709.46</v>
      </c>
      <c r="K21" s="355">
        <v>27997.23</v>
      </c>
      <c r="L21" s="355">
        <v>2850.26</v>
      </c>
      <c r="M21" s="355">
        <v>543.04999999999995</v>
      </c>
      <c r="N21" s="355">
        <v>31390.54</v>
      </c>
      <c r="O21" s="355">
        <v>47359.89</v>
      </c>
      <c r="P21" s="355">
        <v>4821.47</v>
      </c>
      <c r="Q21" s="355">
        <v>918.64</v>
      </c>
      <c r="R21" s="355">
        <v>53100</v>
      </c>
      <c r="S21" s="355">
        <v>0</v>
      </c>
      <c r="T21" s="355">
        <v>0</v>
      </c>
      <c r="U21" s="355">
        <v>0</v>
      </c>
      <c r="V21" s="355">
        <v>0</v>
      </c>
    </row>
    <row r="22" spans="1:32" ht="30.6" customHeight="1">
      <c r="A22" s="564"/>
      <c r="B22" s="161" t="s">
        <v>234</v>
      </c>
      <c r="C22" s="9"/>
      <c r="D22" s="9"/>
      <c r="E22" s="9"/>
      <c r="F22" s="246"/>
      <c r="G22" s="9"/>
      <c r="H22" s="9"/>
      <c r="I22" s="9"/>
      <c r="J22" s="246"/>
      <c r="K22" s="9"/>
      <c r="L22" s="9"/>
      <c r="M22" s="9"/>
      <c r="N22" s="9"/>
      <c r="O22" s="9"/>
      <c r="P22" s="9"/>
      <c r="Q22" s="9"/>
      <c r="R22" s="9"/>
      <c r="S22" s="9"/>
      <c r="T22" s="9"/>
      <c r="U22" s="9"/>
      <c r="V22" s="9"/>
    </row>
    <row r="23" spans="1:32" ht="26.45" customHeight="1">
      <c r="A23" s="564">
        <v>6</v>
      </c>
      <c r="B23" s="159" t="s">
        <v>183</v>
      </c>
      <c r="C23" s="9">
        <v>18816.490000000002</v>
      </c>
      <c r="D23" s="9">
        <v>1915.62</v>
      </c>
      <c r="E23" s="9">
        <v>364.98</v>
      </c>
      <c r="F23" s="697">
        <f>SUM(C23:E23)</f>
        <v>21097.09</v>
      </c>
      <c r="G23" s="9">
        <v>0</v>
      </c>
      <c r="H23" s="9">
        <v>0</v>
      </c>
      <c r="I23" s="9">
        <v>0</v>
      </c>
      <c r="J23" s="18">
        <v>0</v>
      </c>
      <c r="K23" s="9">
        <v>6537.98</v>
      </c>
      <c r="L23" s="9">
        <v>665.6</v>
      </c>
      <c r="M23" s="9">
        <v>126.82</v>
      </c>
      <c r="N23" s="9">
        <v>7330.4</v>
      </c>
      <c r="O23" s="9">
        <v>6537.98</v>
      </c>
      <c r="P23" s="9">
        <v>665.6</v>
      </c>
      <c r="Q23" s="9">
        <v>126.82</v>
      </c>
      <c r="R23" s="9">
        <v>7330.4</v>
      </c>
      <c r="S23" s="9">
        <f>C23-O23</f>
        <v>12278.510000000002</v>
      </c>
      <c r="T23" s="9">
        <f t="shared" ref="T23:U23" si="0">D23-P23</f>
        <v>1250.02</v>
      </c>
      <c r="U23" s="9">
        <f t="shared" si="0"/>
        <v>238.16000000000003</v>
      </c>
      <c r="V23" s="9">
        <v>13766.69</v>
      </c>
    </row>
    <row r="24" spans="1:32" ht="26.45" customHeight="1">
      <c r="A24" s="564">
        <v>7</v>
      </c>
      <c r="B24" s="160" t="s">
        <v>131</v>
      </c>
      <c r="C24" s="9">
        <v>0</v>
      </c>
      <c r="D24" s="9">
        <v>0</v>
      </c>
      <c r="E24" s="9">
        <v>0</v>
      </c>
      <c r="F24" s="246">
        <v>0</v>
      </c>
      <c r="G24" s="9">
        <v>0</v>
      </c>
      <c r="H24" s="9">
        <v>0</v>
      </c>
      <c r="I24" s="9">
        <v>0</v>
      </c>
      <c r="J24" s="18">
        <v>0</v>
      </c>
      <c r="K24" s="9">
        <v>0</v>
      </c>
      <c r="L24" s="9">
        <v>0</v>
      </c>
      <c r="M24" s="9">
        <v>0</v>
      </c>
      <c r="N24" s="9">
        <v>0</v>
      </c>
      <c r="O24" s="9">
        <v>0</v>
      </c>
      <c r="P24" s="9">
        <v>0</v>
      </c>
      <c r="Q24" s="9">
        <v>0</v>
      </c>
      <c r="R24" s="9">
        <v>0</v>
      </c>
      <c r="S24" s="9">
        <v>0</v>
      </c>
      <c r="T24" s="9">
        <v>0</v>
      </c>
      <c r="U24" s="9">
        <v>0</v>
      </c>
      <c r="V24" s="9">
        <v>0</v>
      </c>
    </row>
    <row r="25" spans="1:32" ht="26.45" customHeight="1">
      <c r="A25" s="564">
        <v>8</v>
      </c>
      <c r="B25" s="159" t="s">
        <v>846</v>
      </c>
      <c r="C25" s="698">
        <v>0</v>
      </c>
      <c r="G25" s="9"/>
      <c r="H25" s="9"/>
      <c r="I25" s="9"/>
      <c r="J25" s="18"/>
      <c r="K25" s="9"/>
      <c r="L25" s="9"/>
      <c r="M25" s="9"/>
      <c r="N25" s="9"/>
      <c r="O25" s="9"/>
      <c r="P25" s="9"/>
      <c r="Q25" s="9"/>
      <c r="R25" s="9"/>
      <c r="S25" s="9"/>
      <c r="T25" s="9"/>
      <c r="U25" s="9"/>
      <c r="V25" s="9"/>
    </row>
    <row r="26" spans="1:32" ht="19.899999999999999" customHeight="1">
      <c r="A26" s="9"/>
      <c r="B26" s="160" t="s">
        <v>90</v>
      </c>
      <c r="C26" s="26">
        <f>SUM(C23:C25)</f>
        <v>18816.490000000002</v>
      </c>
      <c r="D26" s="26">
        <f t="shared" ref="D26:G26" si="1">SUM(D23:D25)</f>
        <v>1915.62</v>
      </c>
      <c r="E26" s="26">
        <f t="shared" si="1"/>
        <v>364.98</v>
      </c>
      <c r="F26" s="26">
        <f t="shared" si="1"/>
        <v>21097.09</v>
      </c>
      <c r="G26" s="26">
        <f t="shared" si="1"/>
        <v>0</v>
      </c>
      <c r="H26" s="26">
        <f t="shared" ref="H26" si="2">SUM(H23:H25)</f>
        <v>0</v>
      </c>
      <c r="I26" s="26">
        <f t="shared" ref="I26" si="3">SUM(I23:I25)</f>
        <v>0</v>
      </c>
      <c r="J26" s="26">
        <f t="shared" ref="J26:K26" si="4">SUM(J23:J25)</f>
        <v>0</v>
      </c>
      <c r="K26" s="26">
        <f t="shared" si="4"/>
        <v>6537.98</v>
      </c>
      <c r="L26" s="26">
        <f t="shared" ref="L26" si="5">SUM(L23:L25)</f>
        <v>665.6</v>
      </c>
      <c r="M26" s="26">
        <f t="shared" ref="M26" si="6">SUM(M23:M25)</f>
        <v>126.82</v>
      </c>
      <c r="N26" s="26">
        <f t="shared" ref="N26:O26" si="7">SUM(N23:N25)</f>
        <v>7330.4</v>
      </c>
      <c r="O26" s="26">
        <f t="shared" si="7"/>
        <v>6537.98</v>
      </c>
      <c r="P26" s="26">
        <f t="shared" ref="P26" si="8">SUM(P23:P25)</f>
        <v>665.6</v>
      </c>
      <c r="Q26" s="26">
        <f t="shared" ref="Q26" si="9">SUM(Q23:Q25)</f>
        <v>126.82</v>
      </c>
      <c r="R26" s="26">
        <f t="shared" ref="R26:S26" si="10">SUM(R23:R25)</f>
        <v>7330.4</v>
      </c>
      <c r="S26" s="26">
        <f t="shared" si="10"/>
        <v>12278.510000000002</v>
      </c>
      <c r="T26" s="26">
        <f t="shared" ref="T26" si="11">SUM(T23:T25)</f>
        <v>1250.02</v>
      </c>
      <c r="U26" s="26">
        <f t="shared" ref="U26" si="12">SUM(U23:U25)</f>
        <v>238.16000000000003</v>
      </c>
      <c r="V26" s="26">
        <f t="shared" ref="V26" si="13">SUM(V23:V25)</f>
        <v>13766.69</v>
      </c>
    </row>
    <row r="27" spans="1:32" ht="34.9" customHeight="1">
      <c r="A27" s="9"/>
      <c r="B27" s="160" t="s">
        <v>35</v>
      </c>
      <c r="C27" s="370">
        <f>C21+C26</f>
        <v>66176.38</v>
      </c>
      <c r="D27" s="370">
        <f t="shared" ref="D27:K27" si="14">D21+D26</f>
        <v>6737.09</v>
      </c>
      <c r="E27" s="370">
        <f t="shared" si="14"/>
        <v>1283.6199999999999</v>
      </c>
      <c r="F27" s="370">
        <f t="shared" si="14"/>
        <v>74197.09</v>
      </c>
      <c r="G27" s="370">
        <f t="shared" si="14"/>
        <v>19362.66</v>
      </c>
      <c r="H27" s="370">
        <f t="shared" si="14"/>
        <v>1971.21</v>
      </c>
      <c r="I27" s="370">
        <f t="shared" si="14"/>
        <v>375.59000000000003</v>
      </c>
      <c r="J27" s="370">
        <f t="shared" si="14"/>
        <v>21709.46</v>
      </c>
      <c r="K27" s="370">
        <f t="shared" si="14"/>
        <v>34535.21</v>
      </c>
      <c r="L27" s="370">
        <f t="shared" ref="L27" si="15">L21+L26</f>
        <v>3515.86</v>
      </c>
      <c r="M27" s="370">
        <f t="shared" ref="M27" si="16">M21+M26</f>
        <v>669.86999999999989</v>
      </c>
      <c r="N27" s="370">
        <f t="shared" ref="N27" si="17">N21+N26</f>
        <v>38720.94</v>
      </c>
      <c r="O27" s="370">
        <f t="shared" ref="O27" si="18">O21+O26</f>
        <v>53897.869999999995</v>
      </c>
      <c r="P27" s="370">
        <f t="shared" ref="P27" si="19">P21+P26</f>
        <v>5487.0700000000006</v>
      </c>
      <c r="Q27" s="370">
        <f t="shared" ref="Q27" si="20">Q21+Q26</f>
        <v>1045.46</v>
      </c>
      <c r="R27" s="370">
        <f t="shared" ref="R27:S27" si="21">R21+R26</f>
        <v>60430.400000000001</v>
      </c>
      <c r="S27" s="370">
        <f t="shared" si="21"/>
        <v>12278.510000000002</v>
      </c>
      <c r="T27" s="370">
        <f t="shared" ref="T27" si="22">T21+T26</f>
        <v>1250.02</v>
      </c>
      <c r="U27" s="370">
        <f t="shared" ref="U27" si="23">U21+U26</f>
        <v>238.16000000000003</v>
      </c>
      <c r="V27" s="370">
        <f t="shared" ref="V27" si="24">V21+V26</f>
        <v>13766.69</v>
      </c>
    </row>
    <row r="28" spans="1:32" ht="42.6" customHeight="1">
      <c r="A28" s="821" t="s">
        <v>1069</v>
      </c>
      <c r="B28" s="821"/>
      <c r="C28" s="821"/>
      <c r="D28" s="821"/>
      <c r="E28" s="821"/>
      <c r="F28" s="821"/>
      <c r="G28" s="821"/>
      <c r="H28" s="821"/>
      <c r="I28" s="821"/>
      <c r="J28" s="821"/>
      <c r="K28" s="821"/>
      <c r="L28" s="821"/>
      <c r="M28" s="821"/>
      <c r="N28" s="821"/>
      <c r="O28" s="821"/>
      <c r="P28" s="821"/>
      <c r="Q28" s="821"/>
      <c r="R28" s="821"/>
      <c r="S28" s="821"/>
      <c r="T28" s="821"/>
      <c r="U28" s="821"/>
      <c r="V28" s="821"/>
    </row>
    <row r="30" spans="1:32" ht="25.5" customHeight="1">
      <c r="A30" s="14" t="s">
        <v>12</v>
      </c>
      <c r="B30" s="14" t="s">
        <v>1055</v>
      </c>
      <c r="C30" s="14"/>
      <c r="D30" s="14"/>
      <c r="E30" s="14"/>
      <c r="F30" s="14"/>
      <c r="G30" s="14"/>
      <c r="H30" s="14"/>
      <c r="I30" s="14"/>
      <c r="J30" s="14"/>
      <c r="K30" s="14"/>
      <c r="L30" s="14"/>
      <c r="M30" s="14"/>
      <c r="N30" s="14"/>
      <c r="O30" s="815" t="s">
        <v>1057</v>
      </c>
      <c r="P30" s="815"/>
      <c r="Q30" s="815"/>
      <c r="R30" s="815"/>
      <c r="S30" s="567"/>
      <c r="T30" s="567"/>
      <c r="U30" s="563"/>
      <c r="V30" s="14"/>
      <c r="W30" s="582"/>
      <c r="X30" s="582"/>
      <c r="Y30" s="582"/>
      <c r="Z30" s="582"/>
      <c r="AA30" s="582"/>
      <c r="AE30" s="582"/>
      <c r="AF30" s="582"/>
    </row>
    <row r="31" spans="1:32" ht="25.5" customHeight="1">
      <c r="A31" s="14"/>
      <c r="B31" s="14"/>
      <c r="C31" s="14"/>
      <c r="D31" s="14"/>
      <c r="E31" s="14"/>
      <c r="F31" s="14"/>
      <c r="G31" s="14"/>
      <c r="H31" s="14"/>
      <c r="I31" s="14"/>
      <c r="J31" s="14"/>
      <c r="K31" s="14"/>
      <c r="L31" s="14"/>
      <c r="M31" s="14"/>
      <c r="N31" s="14"/>
      <c r="O31" s="14"/>
      <c r="P31" s="573" t="s">
        <v>681</v>
      </c>
      <c r="Q31" s="573"/>
      <c r="R31" s="573"/>
      <c r="S31" s="573"/>
      <c r="T31" s="573"/>
      <c r="U31" s="573"/>
      <c r="V31" s="14"/>
      <c r="W31" s="582"/>
      <c r="X31" s="582"/>
      <c r="Y31" s="582"/>
      <c r="Z31" s="582"/>
      <c r="AA31" s="582"/>
      <c r="AE31" s="582"/>
      <c r="AF31" s="582"/>
    </row>
    <row r="32" spans="1:32" ht="13.15" customHeight="1">
      <c r="A32" s="567" t="s">
        <v>11</v>
      </c>
      <c r="B32" s="567"/>
      <c r="C32" s="567"/>
      <c r="D32" s="567"/>
      <c r="E32" s="567"/>
      <c r="F32" s="567"/>
      <c r="G32" s="567"/>
      <c r="H32" s="567"/>
      <c r="I32" s="567"/>
      <c r="J32" s="567"/>
      <c r="K32" s="567"/>
      <c r="L32" s="567"/>
      <c r="M32" s="567"/>
      <c r="N32" s="753" t="s">
        <v>1024</v>
      </c>
      <c r="O32" s="753"/>
      <c r="P32" s="753"/>
      <c r="Q32" s="753"/>
      <c r="R32" s="753"/>
      <c r="S32" s="567"/>
      <c r="T32" s="567"/>
      <c r="U32" s="567"/>
      <c r="V32" s="567"/>
      <c r="W32" s="567"/>
      <c r="X32" s="567"/>
      <c r="Y32" s="567"/>
      <c r="Z32" s="567"/>
      <c r="AA32" s="567"/>
      <c r="AB32" s="567"/>
      <c r="AC32" s="567"/>
      <c r="AD32" s="567"/>
      <c r="AE32" s="582"/>
      <c r="AF32" s="582"/>
    </row>
    <row r="33" spans="1:37" ht="13.15" customHeight="1">
      <c r="A33" s="562"/>
      <c r="B33" s="562"/>
      <c r="C33" s="562"/>
      <c r="D33" s="562"/>
      <c r="E33" s="562"/>
      <c r="F33" s="562"/>
      <c r="G33" s="562"/>
      <c r="H33" s="562"/>
      <c r="I33" s="562"/>
      <c r="J33" s="562"/>
      <c r="K33" s="562"/>
      <c r="L33" s="562"/>
      <c r="M33" s="562"/>
      <c r="N33" s="562"/>
      <c r="O33" s="627" t="s">
        <v>83</v>
      </c>
      <c r="P33" s="562"/>
      <c r="Q33" s="562"/>
      <c r="R33" s="573"/>
      <c r="S33" s="562"/>
      <c r="T33" s="562"/>
      <c r="U33" s="562"/>
      <c r="V33" s="562"/>
      <c r="W33" s="562"/>
      <c r="X33" s="562"/>
      <c r="Y33" s="562"/>
      <c r="Z33" s="562"/>
      <c r="AA33" s="562"/>
      <c r="AB33" s="562"/>
      <c r="AC33" s="562"/>
      <c r="AD33" s="562"/>
      <c r="AE33" s="562"/>
      <c r="AF33" s="562"/>
      <c r="AG33" s="562"/>
      <c r="AH33" s="562"/>
      <c r="AI33" s="562"/>
      <c r="AJ33" s="562"/>
      <c r="AK33" s="562"/>
    </row>
    <row r="34" spans="1:37">
      <c r="A34" s="14"/>
      <c r="B34" s="14"/>
      <c r="C34" s="14"/>
      <c r="D34" s="14"/>
      <c r="E34" s="14"/>
      <c r="F34" s="14"/>
      <c r="G34" s="14"/>
      <c r="H34" s="14"/>
      <c r="I34" s="14"/>
      <c r="J34" s="14"/>
      <c r="K34" s="14"/>
      <c r="L34" s="14"/>
      <c r="M34" s="14"/>
      <c r="N34" s="14"/>
      <c r="O34" s="14"/>
      <c r="P34" s="14"/>
      <c r="Q34" s="14"/>
      <c r="R34" s="14"/>
      <c r="S34" s="573"/>
      <c r="T34" s="573"/>
      <c r="U34" s="573"/>
      <c r="V34" s="573"/>
      <c r="W34" s="14"/>
      <c r="X34" s="14"/>
      <c r="Y34" s="14"/>
      <c r="Z34" s="14"/>
      <c r="AE34" s="14"/>
      <c r="AF34" s="14"/>
    </row>
  </sheetData>
  <mergeCells count="11">
    <mergeCell ref="S11:V12"/>
    <mergeCell ref="B11:B12"/>
    <mergeCell ref="A11:A12"/>
    <mergeCell ref="N32:R32"/>
    <mergeCell ref="O30:R30"/>
    <mergeCell ref="G11:R11"/>
    <mergeCell ref="C11:F12"/>
    <mergeCell ref="G12:J12"/>
    <mergeCell ref="K12:N12"/>
    <mergeCell ref="O12:R12"/>
    <mergeCell ref="A28:V28"/>
  </mergeCells>
  <printOptions horizontalCentered="1"/>
  <pageMargins left="0.70866141732283472" right="0.70866141732283472" top="0.23622047244094491" bottom="0" header="0.31496062992125984" footer="0.31496062992125984"/>
  <pageSetup paperSize="9" scale="56" orientation="landscape" r:id="rId1"/>
  <colBreaks count="1" manualBreakCount="1">
    <brk id="23" max="1048575" man="1"/>
  </colBreaks>
</worksheet>
</file>

<file path=xl/worksheets/sheet50.xml><?xml version="1.0" encoding="utf-8"?>
<worksheet xmlns="http://schemas.openxmlformats.org/spreadsheetml/2006/main" xmlns:r="http://schemas.openxmlformats.org/officeDocument/2006/relationships">
  <sheetPr>
    <pageSetUpPr fitToPage="1"/>
  </sheetPr>
  <dimension ref="A1:O29"/>
  <sheetViews>
    <sheetView zoomScaleSheetLayoutView="80" workbookViewId="0">
      <selection activeCell="N30" sqref="N30"/>
    </sheetView>
  </sheetViews>
  <sheetFormatPr defaultRowHeight="12.75"/>
  <cols>
    <col min="1" max="1" width="7.85546875" customWidth="1"/>
    <col min="2" max="2" width="24.140625" customWidth="1"/>
    <col min="7" max="7" width="12.28515625" customWidth="1"/>
    <col min="8" max="8" width="11.5703125" customWidth="1"/>
    <col min="9" max="12" width="10.42578125" customWidth="1"/>
    <col min="13" max="13" width="11" customWidth="1"/>
    <col min="14" max="14" width="10" customWidth="1"/>
    <col min="15" max="15" width="11.85546875" customWidth="1"/>
  </cols>
  <sheetData>
    <row r="1" spans="1:15" ht="18">
      <c r="A1" s="876" t="s">
        <v>0</v>
      </c>
      <c r="B1" s="876"/>
      <c r="C1" s="876"/>
      <c r="D1" s="876"/>
      <c r="E1" s="876"/>
      <c r="F1" s="876"/>
      <c r="G1" s="876"/>
      <c r="H1" s="876"/>
      <c r="I1" s="876"/>
      <c r="J1" s="876"/>
      <c r="K1" s="876"/>
      <c r="L1" s="876"/>
      <c r="M1" s="876"/>
      <c r="N1" s="876"/>
      <c r="O1" s="231" t="s">
        <v>527</v>
      </c>
    </row>
    <row r="2" spans="1:15" ht="21">
      <c r="A2" s="877" t="s">
        <v>747</v>
      </c>
      <c r="B2" s="877"/>
      <c r="C2" s="877"/>
      <c r="D2" s="877"/>
      <c r="E2" s="877"/>
      <c r="F2" s="877"/>
      <c r="G2" s="877"/>
      <c r="H2" s="877"/>
      <c r="I2" s="877"/>
      <c r="J2" s="877"/>
      <c r="K2" s="877"/>
      <c r="L2" s="877"/>
      <c r="M2" s="877"/>
      <c r="N2" s="877"/>
      <c r="O2" s="877"/>
    </row>
    <row r="3" spans="1:15" ht="15">
      <c r="A3" s="189"/>
      <c r="B3" s="189"/>
      <c r="C3" s="189"/>
      <c r="D3" s="189"/>
      <c r="E3" s="189"/>
      <c r="F3" s="189"/>
      <c r="G3" s="189"/>
      <c r="H3" s="189"/>
      <c r="I3" s="189"/>
      <c r="J3" s="189"/>
      <c r="K3" s="189"/>
    </row>
    <row r="4" spans="1:15" ht="18">
      <c r="A4" s="876" t="s">
        <v>526</v>
      </c>
      <c r="B4" s="876"/>
      <c r="C4" s="876"/>
      <c r="D4" s="876"/>
      <c r="E4" s="876"/>
      <c r="F4" s="876"/>
      <c r="G4" s="876"/>
      <c r="H4" s="876"/>
      <c r="I4" s="876"/>
      <c r="J4" s="876"/>
      <c r="K4" s="876"/>
      <c r="L4" s="876"/>
      <c r="M4" s="876"/>
      <c r="N4" s="876"/>
      <c r="O4" s="876"/>
    </row>
    <row r="5" spans="1:15" ht="15">
      <c r="A5" s="190" t="s">
        <v>900</v>
      </c>
      <c r="B5" s="190"/>
      <c r="C5" s="190"/>
      <c r="D5" s="190"/>
      <c r="E5" s="190"/>
      <c r="F5" s="190"/>
      <c r="G5" s="190"/>
      <c r="H5" s="190"/>
      <c r="I5" s="190"/>
      <c r="J5" s="190"/>
      <c r="K5" s="189"/>
      <c r="M5" s="1032" t="s">
        <v>1025</v>
      </c>
      <c r="N5" s="1032"/>
      <c r="O5" s="1032"/>
    </row>
    <row r="6" spans="1:15" ht="44.25" customHeight="1">
      <c r="A6" s="966" t="s">
        <v>2</v>
      </c>
      <c r="B6" s="966" t="s">
        <v>3</v>
      </c>
      <c r="C6" s="966" t="s">
        <v>306</v>
      </c>
      <c r="D6" s="964" t="s">
        <v>307</v>
      </c>
      <c r="E6" s="964" t="s">
        <v>308</v>
      </c>
      <c r="F6" s="964" t="s">
        <v>309</v>
      </c>
      <c r="G6" s="964" t="s">
        <v>310</v>
      </c>
      <c r="H6" s="966" t="s">
        <v>311</v>
      </c>
      <c r="I6" s="966"/>
      <c r="J6" s="966" t="s">
        <v>312</v>
      </c>
      <c r="K6" s="966"/>
      <c r="L6" s="966" t="s">
        <v>313</v>
      </c>
      <c r="M6" s="966"/>
      <c r="N6" s="966" t="s">
        <v>314</v>
      </c>
      <c r="O6" s="966"/>
    </row>
    <row r="7" spans="1:15" ht="54" customHeight="1">
      <c r="A7" s="966"/>
      <c r="B7" s="966"/>
      <c r="C7" s="966"/>
      <c r="D7" s="965"/>
      <c r="E7" s="965"/>
      <c r="F7" s="965"/>
      <c r="G7" s="965"/>
      <c r="H7" s="223" t="s">
        <v>315</v>
      </c>
      <c r="I7" s="223" t="s">
        <v>316</v>
      </c>
      <c r="J7" s="223" t="s">
        <v>315</v>
      </c>
      <c r="K7" s="223" t="s">
        <v>316</v>
      </c>
      <c r="L7" s="223" t="s">
        <v>315</v>
      </c>
      <c r="M7" s="223" t="s">
        <v>316</v>
      </c>
      <c r="N7" s="223" t="s">
        <v>315</v>
      </c>
      <c r="O7" s="223" t="s">
        <v>316</v>
      </c>
    </row>
    <row r="8" spans="1:15" ht="15">
      <c r="A8" s="193" t="s">
        <v>261</v>
      </c>
      <c r="B8" s="193" t="s">
        <v>262</v>
      </c>
      <c r="C8" s="193" t="s">
        <v>263</v>
      </c>
      <c r="D8" s="193" t="s">
        <v>264</v>
      </c>
      <c r="E8" s="193" t="s">
        <v>265</v>
      </c>
      <c r="F8" s="193" t="s">
        <v>266</v>
      </c>
      <c r="G8" s="193" t="s">
        <v>267</v>
      </c>
      <c r="H8" s="193" t="s">
        <v>268</v>
      </c>
      <c r="I8" s="193" t="s">
        <v>287</v>
      </c>
      <c r="J8" s="193" t="s">
        <v>288</v>
      </c>
      <c r="K8" s="193" t="s">
        <v>289</v>
      </c>
      <c r="L8" s="193" t="s">
        <v>317</v>
      </c>
      <c r="M8" s="193" t="s">
        <v>318</v>
      </c>
      <c r="N8" s="193" t="s">
        <v>319</v>
      </c>
      <c r="O8" s="193" t="s">
        <v>320</v>
      </c>
    </row>
    <row r="9" spans="1:15" ht="19.899999999999999" customHeight="1">
      <c r="A9" s="485">
        <v>1</v>
      </c>
      <c r="B9" s="18" t="s">
        <v>901</v>
      </c>
      <c r="C9" s="485">
        <v>0</v>
      </c>
      <c r="D9" s="485">
        <v>0</v>
      </c>
      <c r="E9" s="485">
        <v>0</v>
      </c>
      <c r="F9" s="485">
        <v>0</v>
      </c>
      <c r="G9" s="485">
        <v>0</v>
      </c>
      <c r="H9" s="485">
        <v>0</v>
      </c>
      <c r="I9" s="485">
        <v>0</v>
      </c>
      <c r="J9" s="485">
        <v>0</v>
      </c>
      <c r="K9" s="485">
        <v>0</v>
      </c>
      <c r="L9" s="485">
        <v>0</v>
      </c>
      <c r="M9" s="485">
        <v>0</v>
      </c>
      <c r="N9" s="485">
        <v>0</v>
      </c>
      <c r="O9" s="485">
        <v>0</v>
      </c>
    </row>
    <row r="10" spans="1:15" ht="19.899999999999999" customHeight="1">
      <c r="A10" s="485">
        <v>2</v>
      </c>
      <c r="B10" s="18" t="s">
        <v>902</v>
      </c>
      <c r="C10" s="485">
        <v>0</v>
      </c>
      <c r="D10" s="485">
        <v>0</v>
      </c>
      <c r="E10" s="485">
        <v>0</v>
      </c>
      <c r="F10" s="485">
        <v>0</v>
      </c>
      <c r="G10" s="485">
        <v>0</v>
      </c>
      <c r="H10" s="485">
        <v>0</v>
      </c>
      <c r="I10" s="485">
        <v>0</v>
      </c>
      <c r="J10" s="485">
        <v>0</v>
      </c>
      <c r="K10" s="485">
        <v>0</v>
      </c>
      <c r="L10" s="485">
        <v>0</v>
      </c>
      <c r="M10" s="485">
        <v>0</v>
      </c>
      <c r="N10" s="485">
        <v>0</v>
      </c>
      <c r="O10" s="485">
        <v>0</v>
      </c>
    </row>
    <row r="11" spans="1:15" ht="19.899999999999999" customHeight="1">
      <c r="A11" s="485">
        <v>3</v>
      </c>
      <c r="B11" s="18" t="s">
        <v>903</v>
      </c>
      <c r="C11" s="485">
        <v>0</v>
      </c>
      <c r="D11" s="485">
        <v>0</v>
      </c>
      <c r="E11" s="485">
        <v>0</v>
      </c>
      <c r="F11" s="485">
        <v>0</v>
      </c>
      <c r="G11" s="485">
        <v>0</v>
      </c>
      <c r="H11" s="485">
        <v>0</v>
      </c>
      <c r="I11" s="485">
        <v>0</v>
      </c>
      <c r="J11" s="485">
        <v>0</v>
      </c>
      <c r="K11" s="485">
        <v>0</v>
      </c>
      <c r="L11" s="485">
        <v>0</v>
      </c>
      <c r="M11" s="485">
        <v>0</v>
      </c>
      <c r="N11" s="485">
        <v>0</v>
      </c>
      <c r="O11" s="485">
        <v>0</v>
      </c>
    </row>
    <row r="12" spans="1:15" ht="19.899999999999999" customHeight="1">
      <c r="A12" s="485">
        <v>4</v>
      </c>
      <c r="B12" s="18" t="s">
        <v>904</v>
      </c>
      <c r="C12" s="485">
        <v>0</v>
      </c>
      <c r="D12" s="485">
        <v>0</v>
      </c>
      <c r="E12" s="485">
        <v>0</v>
      </c>
      <c r="F12" s="485">
        <v>0</v>
      </c>
      <c r="G12" s="485">
        <v>0</v>
      </c>
      <c r="H12" s="485">
        <v>0</v>
      </c>
      <c r="I12" s="485">
        <v>0</v>
      </c>
      <c r="J12" s="485">
        <v>0</v>
      </c>
      <c r="K12" s="485">
        <v>0</v>
      </c>
      <c r="L12" s="485">
        <v>0</v>
      </c>
      <c r="M12" s="485">
        <v>0</v>
      </c>
      <c r="N12" s="485">
        <v>0</v>
      </c>
      <c r="O12" s="485">
        <v>0</v>
      </c>
    </row>
    <row r="13" spans="1:15" ht="19.899999999999999" customHeight="1">
      <c r="A13" s="485">
        <v>5</v>
      </c>
      <c r="B13" s="18" t="s">
        <v>905</v>
      </c>
      <c r="C13" s="485">
        <v>0</v>
      </c>
      <c r="D13" s="485">
        <v>0</v>
      </c>
      <c r="E13" s="485">
        <v>0</v>
      </c>
      <c r="F13" s="485">
        <v>0</v>
      </c>
      <c r="G13" s="485">
        <v>0</v>
      </c>
      <c r="H13" s="485">
        <v>0</v>
      </c>
      <c r="I13" s="485">
        <v>0</v>
      </c>
      <c r="J13" s="485">
        <v>0</v>
      </c>
      <c r="K13" s="485">
        <v>0</v>
      </c>
      <c r="L13" s="485">
        <v>0</v>
      </c>
      <c r="M13" s="485">
        <v>0</v>
      </c>
      <c r="N13" s="485">
        <v>0</v>
      </c>
      <c r="O13" s="485">
        <v>0</v>
      </c>
    </row>
    <row r="14" spans="1:15" ht="19.899999999999999" customHeight="1">
      <c r="A14" s="485">
        <v>6</v>
      </c>
      <c r="B14" s="18" t="s">
        <v>906</v>
      </c>
      <c r="C14" s="485">
        <v>0</v>
      </c>
      <c r="D14" s="485">
        <v>0</v>
      </c>
      <c r="E14" s="485">
        <v>0</v>
      </c>
      <c r="F14" s="485">
        <v>0</v>
      </c>
      <c r="G14" s="485">
        <v>0</v>
      </c>
      <c r="H14" s="485">
        <v>0</v>
      </c>
      <c r="I14" s="485">
        <v>0</v>
      </c>
      <c r="J14" s="485">
        <v>0</v>
      </c>
      <c r="K14" s="485">
        <v>0</v>
      </c>
      <c r="L14" s="485">
        <v>0</v>
      </c>
      <c r="M14" s="485">
        <v>0</v>
      </c>
      <c r="N14" s="485">
        <v>0</v>
      </c>
      <c r="O14" s="485">
        <v>0</v>
      </c>
    </row>
    <row r="15" spans="1:15" ht="19.899999999999999" customHeight="1">
      <c r="A15" s="485">
        <v>7</v>
      </c>
      <c r="B15" s="18" t="s">
        <v>907</v>
      </c>
      <c r="C15" s="485">
        <v>0</v>
      </c>
      <c r="D15" s="485">
        <v>0</v>
      </c>
      <c r="E15" s="485">
        <v>0</v>
      </c>
      <c r="F15" s="485">
        <v>0</v>
      </c>
      <c r="G15" s="485">
        <v>0</v>
      </c>
      <c r="H15" s="485">
        <v>0</v>
      </c>
      <c r="I15" s="485">
        <v>0</v>
      </c>
      <c r="J15" s="485">
        <v>0</v>
      </c>
      <c r="K15" s="485">
        <v>0</v>
      </c>
      <c r="L15" s="485">
        <v>0</v>
      </c>
      <c r="M15" s="485">
        <v>0</v>
      </c>
      <c r="N15" s="485">
        <v>0</v>
      </c>
      <c r="O15" s="485">
        <v>0</v>
      </c>
    </row>
    <row r="16" spans="1:15" ht="19.899999999999999" customHeight="1">
      <c r="A16" s="485">
        <v>8</v>
      </c>
      <c r="B16" s="18" t="s">
        <v>908</v>
      </c>
      <c r="C16" s="485">
        <v>0</v>
      </c>
      <c r="D16" s="485">
        <v>0</v>
      </c>
      <c r="E16" s="485">
        <v>0</v>
      </c>
      <c r="F16" s="485">
        <v>0</v>
      </c>
      <c r="G16" s="485">
        <v>0</v>
      </c>
      <c r="H16" s="485">
        <v>0</v>
      </c>
      <c r="I16" s="485">
        <v>0</v>
      </c>
      <c r="J16" s="485">
        <v>0</v>
      </c>
      <c r="K16" s="485">
        <v>0</v>
      </c>
      <c r="L16" s="485">
        <v>0</v>
      </c>
      <c r="M16" s="485">
        <v>0</v>
      </c>
      <c r="N16" s="485">
        <v>0</v>
      </c>
      <c r="O16" s="485">
        <v>0</v>
      </c>
    </row>
    <row r="17" spans="1:15" ht="19.899999999999999" customHeight="1">
      <c r="A17" s="485">
        <v>9</v>
      </c>
      <c r="B17" s="18" t="s">
        <v>909</v>
      </c>
      <c r="C17" s="485">
        <v>0</v>
      </c>
      <c r="D17" s="485">
        <v>0</v>
      </c>
      <c r="E17" s="485">
        <v>0</v>
      </c>
      <c r="F17" s="485">
        <v>0</v>
      </c>
      <c r="G17" s="485">
        <v>0</v>
      </c>
      <c r="H17" s="485">
        <v>0</v>
      </c>
      <c r="I17" s="485">
        <v>0</v>
      </c>
      <c r="J17" s="485">
        <v>0</v>
      </c>
      <c r="K17" s="485">
        <v>0</v>
      </c>
      <c r="L17" s="485">
        <v>0</v>
      </c>
      <c r="M17" s="485">
        <v>0</v>
      </c>
      <c r="N17" s="485">
        <v>0</v>
      </c>
      <c r="O17" s="485">
        <v>0</v>
      </c>
    </row>
    <row r="18" spans="1:15" ht="19.899999999999999" customHeight="1">
      <c r="A18" s="485">
        <v>10</v>
      </c>
      <c r="B18" s="18" t="s">
        <v>910</v>
      </c>
      <c r="C18" s="485">
        <v>0</v>
      </c>
      <c r="D18" s="485">
        <v>0</v>
      </c>
      <c r="E18" s="485">
        <v>0</v>
      </c>
      <c r="F18" s="485">
        <v>0</v>
      </c>
      <c r="G18" s="485">
        <v>0</v>
      </c>
      <c r="H18" s="485">
        <v>0</v>
      </c>
      <c r="I18" s="485">
        <v>0</v>
      </c>
      <c r="J18" s="485">
        <v>0</v>
      </c>
      <c r="K18" s="485">
        <v>0</v>
      </c>
      <c r="L18" s="485">
        <v>0</v>
      </c>
      <c r="M18" s="485">
        <v>0</v>
      </c>
      <c r="N18" s="485">
        <v>0</v>
      </c>
      <c r="O18" s="485">
        <v>0</v>
      </c>
    </row>
    <row r="19" spans="1:15" ht="19.899999999999999" customHeight="1">
      <c r="A19" s="485">
        <v>11</v>
      </c>
      <c r="B19" s="18" t="s">
        <v>911</v>
      </c>
      <c r="C19" s="485">
        <v>0</v>
      </c>
      <c r="D19" s="485">
        <v>0</v>
      </c>
      <c r="E19" s="485">
        <v>0</v>
      </c>
      <c r="F19" s="485">
        <v>0</v>
      </c>
      <c r="G19" s="485">
        <v>0</v>
      </c>
      <c r="H19" s="485">
        <v>0</v>
      </c>
      <c r="I19" s="485">
        <v>0</v>
      </c>
      <c r="J19" s="485">
        <v>0</v>
      </c>
      <c r="K19" s="485">
        <v>0</v>
      </c>
      <c r="L19" s="485">
        <v>0</v>
      </c>
      <c r="M19" s="485">
        <v>0</v>
      </c>
      <c r="N19" s="485">
        <v>0</v>
      </c>
      <c r="O19" s="485">
        <v>0</v>
      </c>
    </row>
    <row r="20" spans="1:15" ht="19.899999999999999" customHeight="1">
      <c r="A20" s="485">
        <v>12</v>
      </c>
      <c r="B20" s="18" t="s">
        <v>912</v>
      </c>
      <c r="C20" s="485">
        <v>0</v>
      </c>
      <c r="D20" s="485">
        <v>0</v>
      </c>
      <c r="E20" s="485">
        <v>0</v>
      </c>
      <c r="F20" s="485">
        <v>0</v>
      </c>
      <c r="G20" s="485">
        <v>0</v>
      </c>
      <c r="H20" s="485">
        <v>0</v>
      </c>
      <c r="I20" s="485">
        <v>0</v>
      </c>
      <c r="J20" s="485">
        <v>0</v>
      </c>
      <c r="K20" s="485">
        <v>0</v>
      </c>
      <c r="L20" s="485">
        <v>0</v>
      </c>
      <c r="M20" s="485">
        <v>0</v>
      </c>
      <c r="N20" s="485">
        <v>0</v>
      </c>
      <c r="O20" s="485">
        <v>0</v>
      </c>
    </row>
    <row r="21" spans="1:15" ht="19.899999999999999" customHeight="1">
      <c r="A21" s="485">
        <v>13</v>
      </c>
      <c r="B21" s="18" t="s">
        <v>913</v>
      </c>
      <c r="C21" s="485">
        <v>0</v>
      </c>
      <c r="D21" s="485">
        <v>0</v>
      </c>
      <c r="E21" s="485">
        <v>0</v>
      </c>
      <c r="F21" s="485">
        <v>0</v>
      </c>
      <c r="G21" s="485">
        <v>0</v>
      </c>
      <c r="H21" s="485">
        <v>0</v>
      </c>
      <c r="I21" s="485">
        <v>0</v>
      </c>
      <c r="J21" s="485">
        <v>0</v>
      </c>
      <c r="K21" s="485">
        <v>0</v>
      </c>
      <c r="L21" s="485">
        <v>0</v>
      </c>
      <c r="M21" s="485">
        <v>0</v>
      </c>
      <c r="N21" s="485">
        <v>0</v>
      </c>
      <c r="O21" s="485">
        <v>0</v>
      </c>
    </row>
    <row r="22" spans="1:15" ht="19.899999999999999" customHeight="1">
      <c r="A22" s="485">
        <v>14</v>
      </c>
      <c r="B22" s="18" t="s">
        <v>914</v>
      </c>
      <c r="C22" s="485">
        <v>0</v>
      </c>
      <c r="D22" s="485">
        <v>0</v>
      </c>
      <c r="E22" s="485">
        <v>0</v>
      </c>
      <c r="F22" s="485">
        <v>0</v>
      </c>
      <c r="G22" s="485">
        <v>0</v>
      </c>
      <c r="H22" s="485">
        <v>0</v>
      </c>
      <c r="I22" s="485">
        <v>0</v>
      </c>
      <c r="J22" s="485">
        <v>0</v>
      </c>
      <c r="K22" s="485">
        <v>0</v>
      </c>
      <c r="L22" s="485">
        <v>0</v>
      </c>
      <c r="M22" s="485">
        <v>0</v>
      </c>
      <c r="N22" s="485">
        <v>0</v>
      </c>
      <c r="O22" s="485">
        <v>0</v>
      </c>
    </row>
    <row r="23" spans="1:15" ht="21.6" customHeight="1">
      <c r="A23" s="761" t="s">
        <v>17</v>
      </c>
      <c r="B23" s="762"/>
      <c r="C23" s="486">
        <v>0</v>
      </c>
      <c r="D23" s="486">
        <v>0</v>
      </c>
      <c r="E23" s="486">
        <v>0</v>
      </c>
      <c r="F23" s="486">
        <v>0</v>
      </c>
      <c r="G23" s="486">
        <v>0</v>
      </c>
      <c r="H23" s="486">
        <v>0</v>
      </c>
      <c r="I23" s="486">
        <v>0</v>
      </c>
      <c r="J23" s="486">
        <v>0</v>
      </c>
      <c r="K23" s="486">
        <v>0</v>
      </c>
      <c r="L23" s="486">
        <v>0</v>
      </c>
      <c r="M23" s="486">
        <v>0</v>
      </c>
      <c r="N23" s="486">
        <v>0</v>
      </c>
      <c r="O23" s="486">
        <v>0</v>
      </c>
    </row>
    <row r="26" spans="1:15">
      <c r="A26" s="196"/>
      <c r="B26" s="196"/>
      <c r="C26" s="196"/>
      <c r="D26" s="196"/>
      <c r="L26" s="874" t="s">
        <v>1056</v>
      </c>
      <c r="M26" s="874"/>
      <c r="N26" s="874"/>
      <c r="O26" s="874"/>
    </row>
    <row r="27" spans="1:15">
      <c r="A27" s="196"/>
      <c r="B27" s="196"/>
      <c r="C27" s="196"/>
      <c r="D27" s="196"/>
      <c r="L27" s="874" t="s">
        <v>13</v>
      </c>
      <c r="M27" s="874"/>
      <c r="N27" s="874"/>
      <c r="O27" s="874"/>
    </row>
    <row r="28" spans="1:15">
      <c r="A28" s="196"/>
      <c r="B28" s="196"/>
      <c r="C28" s="196"/>
      <c r="D28" s="196"/>
      <c r="L28" s="874" t="s">
        <v>1026</v>
      </c>
      <c r="M28" s="874"/>
      <c r="N28" s="874"/>
      <c r="O28" s="874"/>
    </row>
    <row r="29" spans="1:15">
      <c r="A29" s="196" t="s">
        <v>1054</v>
      </c>
      <c r="C29" s="196"/>
      <c r="D29" s="196"/>
      <c r="L29" s="875" t="s">
        <v>83</v>
      </c>
      <c r="M29" s="875"/>
      <c r="N29" s="875"/>
      <c r="O29" s="201"/>
    </row>
  </sheetData>
  <mergeCells count="20">
    <mergeCell ref="L27:O27"/>
    <mergeCell ref="L28:O28"/>
    <mergeCell ref="L29:N29"/>
    <mergeCell ref="G6:G7"/>
    <mergeCell ref="H6:I6"/>
    <mergeCell ref="J6:K6"/>
    <mergeCell ref="L6:M6"/>
    <mergeCell ref="N6:O6"/>
    <mergeCell ref="L26:O26"/>
    <mergeCell ref="A23:B23"/>
    <mergeCell ref="A1:N1"/>
    <mergeCell ref="A2:O2"/>
    <mergeCell ref="M5:O5"/>
    <mergeCell ref="A6:A7"/>
    <mergeCell ref="B6:B7"/>
    <mergeCell ref="C6:C7"/>
    <mergeCell ref="D6:D7"/>
    <mergeCell ref="E6:E7"/>
    <mergeCell ref="A4:O4"/>
    <mergeCell ref="F6:F7"/>
  </mergeCells>
  <printOptions horizontalCentered="1"/>
  <pageMargins left="0.70866141732283472" right="0.70866141732283472" top="0.23622047244094491" bottom="0" header="0.31496062992125984" footer="0.31496062992125984"/>
  <pageSetup paperSize="9" scale="80" orientation="landscape" r:id="rId1"/>
</worksheet>
</file>

<file path=xl/worksheets/sheet51.xml><?xml version="1.0" encoding="utf-8"?>
<worksheet xmlns="http://schemas.openxmlformats.org/spreadsheetml/2006/main" xmlns:r="http://schemas.openxmlformats.org/officeDocument/2006/relationships">
  <sheetPr>
    <pageSetUpPr fitToPage="1"/>
  </sheetPr>
  <dimension ref="A1:P41"/>
  <sheetViews>
    <sheetView topLeftCell="A7" zoomScaleSheetLayoutView="90" workbookViewId="0">
      <selection activeCell="L33" sqref="L33"/>
    </sheetView>
  </sheetViews>
  <sheetFormatPr defaultColWidth="9.140625" defaultRowHeight="12.75"/>
  <cols>
    <col min="1" max="1" width="8.5703125" style="196" customWidth="1"/>
    <col min="2" max="2" width="25" style="196" customWidth="1"/>
    <col min="3" max="3" width="12" style="196" customWidth="1"/>
    <col min="4" max="4" width="15.140625" style="196" customWidth="1"/>
    <col min="5" max="6" width="9.7109375" style="196" customWidth="1"/>
    <col min="7" max="7" width="8.7109375" style="196" customWidth="1"/>
    <col min="8" max="8" width="8.85546875" style="196" customWidth="1"/>
    <col min="9" max="9" width="9.5703125" style="196" customWidth="1"/>
    <col min="10" max="10" width="8.140625" style="196" customWidth="1"/>
    <col min="11" max="11" width="10" style="196" customWidth="1"/>
    <col min="12" max="12" width="8.140625" style="196" customWidth="1"/>
    <col min="13" max="13" width="9.28515625" style="196" customWidth="1"/>
    <col min="14" max="15" width="11.42578125" style="196" customWidth="1"/>
    <col min="16" max="16" width="11.28515625" style="196" customWidth="1"/>
    <col min="17" max="16384" width="9.140625" style="196"/>
  </cols>
  <sheetData>
    <row r="1" spans="1:16">
      <c r="H1" s="875"/>
      <c r="I1" s="875"/>
      <c r="L1" s="199" t="s">
        <v>528</v>
      </c>
    </row>
    <row r="2" spans="1:16">
      <c r="D2" s="875" t="s">
        <v>480</v>
      </c>
      <c r="E2" s="875"/>
      <c r="F2" s="875"/>
      <c r="G2" s="875"/>
      <c r="H2" s="198"/>
      <c r="I2" s="198"/>
      <c r="L2" s="199"/>
    </row>
    <row r="3" spans="1:16" s="200" customFormat="1" ht="15.75">
      <c r="A3" s="1034" t="s">
        <v>751</v>
      </c>
      <c r="B3" s="1034"/>
      <c r="C3" s="1034"/>
      <c r="D3" s="1034"/>
      <c r="E3" s="1034"/>
      <c r="F3" s="1034"/>
      <c r="G3" s="1034"/>
      <c r="H3" s="1034"/>
      <c r="I3" s="1034"/>
      <c r="J3" s="1034"/>
      <c r="K3" s="1034"/>
      <c r="L3" s="1034"/>
      <c r="M3" s="1034"/>
    </row>
    <row r="4" spans="1:16" s="200" customFormat="1" ht="20.25" customHeight="1">
      <c r="A4" s="1034" t="s">
        <v>863</v>
      </c>
      <c r="B4" s="1034"/>
      <c r="C4" s="1034"/>
      <c r="D4" s="1034"/>
      <c r="E4" s="1034"/>
      <c r="F4" s="1034"/>
      <c r="G4" s="1034"/>
      <c r="H4" s="1034"/>
      <c r="I4" s="1034"/>
      <c r="J4" s="1034"/>
      <c r="K4" s="1034"/>
      <c r="L4" s="1034"/>
      <c r="M4" s="1034"/>
    </row>
    <row r="6" spans="1:16">
      <c r="A6" s="654" t="s">
        <v>900</v>
      </c>
      <c r="B6" s="655"/>
      <c r="C6" s="203"/>
      <c r="D6" s="203"/>
      <c r="E6" s="203"/>
      <c r="F6" s="203"/>
      <c r="G6" s="203"/>
      <c r="H6" s="203"/>
      <c r="I6" s="203"/>
      <c r="J6" s="203"/>
    </row>
    <row r="8" spans="1:16" s="204" customFormat="1" ht="15" customHeight="1">
      <c r="A8" s="196"/>
      <c r="B8" s="196"/>
      <c r="C8" s="196"/>
      <c r="D8" s="196"/>
      <c r="E8" s="196"/>
      <c r="F8" s="196"/>
      <c r="G8" s="196"/>
      <c r="H8" s="196"/>
      <c r="I8" s="196"/>
      <c r="J8" s="196"/>
      <c r="K8" s="880" t="s">
        <v>1025</v>
      </c>
      <c r="L8" s="880"/>
      <c r="M8" s="880"/>
      <c r="N8" s="880"/>
      <c r="O8" s="880"/>
      <c r="P8" s="880"/>
    </row>
    <row r="9" spans="1:16" s="204" customFormat="1" ht="20.25" customHeight="1">
      <c r="A9" s="964" t="s">
        <v>2</v>
      </c>
      <c r="B9" s="964" t="s">
        <v>3</v>
      </c>
      <c r="C9" s="970" t="s">
        <v>270</v>
      </c>
      <c r="D9" s="970" t="s">
        <v>271</v>
      </c>
      <c r="E9" s="1036" t="s">
        <v>272</v>
      </c>
      <c r="F9" s="1036"/>
      <c r="G9" s="1036"/>
      <c r="H9" s="1036"/>
      <c r="I9" s="1036"/>
      <c r="J9" s="1036"/>
      <c r="K9" s="1036"/>
      <c r="L9" s="1036"/>
      <c r="M9" s="1036"/>
      <c r="N9" s="1036"/>
      <c r="O9" s="1036"/>
      <c r="P9" s="1036"/>
    </row>
    <row r="10" spans="1:16" s="204" customFormat="1" ht="35.25" customHeight="1">
      <c r="A10" s="1035"/>
      <c r="B10" s="1035"/>
      <c r="C10" s="971"/>
      <c r="D10" s="971"/>
      <c r="E10" s="287" t="s">
        <v>826</v>
      </c>
      <c r="F10" s="287" t="s">
        <v>273</v>
      </c>
      <c r="G10" s="287" t="s">
        <v>274</v>
      </c>
      <c r="H10" s="287" t="s">
        <v>275</v>
      </c>
      <c r="I10" s="287" t="s">
        <v>276</v>
      </c>
      <c r="J10" s="287" t="s">
        <v>277</v>
      </c>
      <c r="K10" s="287" t="s">
        <v>278</v>
      </c>
      <c r="L10" s="287" t="s">
        <v>279</v>
      </c>
      <c r="M10" s="287" t="s">
        <v>827</v>
      </c>
      <c r="N10" s="217" t="s">
        <v>828</v>
      </c>
      <c r="O10" s="217" t="s">
        <v>829</v>
      </c>
      <c r="P10" s="217" t="s">
        <v>830</v>
      </c>
    </row>
    <row r="11" spans="1:16" s="204" customFormat="1" ht="12.75" customHeight="1">
      <c r="A11" s="207">
        <v>1</v>
      </c>
      <c r="B11" s="207">
        <v>2</v>
      </c>
      <c r="C11" s="207">
        <v>3</v>
      </c>
      <c r="D11" s="207">
        <v>4</v>
      </c>
      <c r="E11" s="207">
        <v>5</v>
      </c>
      <c r="F11" s="207">
        <v>6</v>
      </c>
      <c r="G11" s="207">
        <v>7</v>
      </c>
      <c r="H11" s="207">
        <v>8</v>
      </c>
      <c r="I11" s="207">
        <v>9</v>
      </c>
      <c r="J11" s="207">
        <v>10</v>
      </c>
      <c r="K11" s="207">
        <v>11</v>
      </c>
      <c r="L11" s="207">
        <v>12</v>
      </c>
      <c r="M11" s="207">
        <v>13</v>
      </c>
      <c r="N11" s="207">
        <v>14</v>
      </c>
      <c r="O11" s="207">
        <v>15</v>
      </c>
      <c r="P11" s="207">
        <v>16</v>
      </c>
    </row>
    <row r="12" spans="1:16" ht="24" customHeight="1">
      <c r="A12" s="483">
        <v>1</v>
      </c>
      <c r="B12" s="484" t="s">
        <v>901</v>
      </c>
      <c r="C12" s="669">
        <v>928</v>
      </c>
      <c r="D12" s="520">
        <v>920</v>
      </c>
      <c r="E12" s="653">
        <v>920</v>
      </c>
      <c r="F12" s="653">
        <v>920</v>
      </c>
      <c r="G12" s="653">
        <v>920</v>
      </c>
      <c r="H12" s="653">
        <v>920</v>
      </c>
      <c r="I12" s="653">
        <v>920</v>
      </c>
      <c r="J12" s="653">
        <v>920</v>
      </c>
      <c r="K12" s="653">
        <v>920</v>
      </c>
      <c r="L12" s="653">
        <v>920</v>
      </c>
      <c r="M12" s="653">
        <v>920</v>
      </c>
      <c r="N12" s="653">
        <v>920</v>
      </c>
      <c r="O12" s="653">
        <v>920</v>
      </c>
      <c r="P12" s="653">
        <v>920</v>
      </c>
    </row>
    <row r="13" spans="1:16" ht="24" customHeight="1">
      <c r="A13" s="483">
        <v>2</v>
      </c>
      <c r="B13" s="484" t="s">
        <v>902</v>
      </c>
      <c r="C13" s="669">
        <v>881</v>
      </c>
      <c r="D13" s="521">
        <v>881</v>
      </c>
      <c r="E13" s="653">
        <v>881</v>
      </c>
      <c r="F13" s="653">
        <v>881</v>
      </c>
      <c r="G13" s="653">
        <v>881</v>
      </c>
      <c r="H13" s="653">
        <v>881</v>
      </c>
      <c r="I13" s="653">
        <v>881</v>
      </c>
      <c r="J13" s="653">
        <v>881</v>
      </c>
      <c r="K13" s="653">
        <v>881</v>
      </c>
      <c r="L13" s="653">
        <v>881</v>
      </c>
      <c r="M13" s="653">
        <v>881</v>
      </c>
      <c r="N13" s="653">
        <v>881</v>
      </c>
      <c r="O13" s="653">
        <v>881</v>
      </c>
      <c r="P13" s="653">
        <v>864</v>
      </c>
    </row>
    <row r="14" spans="1:16" ht="24" customHeight="1">
      <c r="A14" s="483">
        <v>3</v>
      </c>
      <c r="B14" s="484" t="s">
        <v>903</v>
      </c>
      <c r="C14" s="669">
        <v>692</v>
      </c>
      <c r="D14" s="520">
        <v>691</v>
      </c>
      <c r="E14" s="653">
        <v>691</v>
      </c>
      <c r="F14" s="653">
        <v>691</v>
      </c>
      <c r="G14" s="653">
        <v>691</v>
      </c>
      <c r="H14" s="653">
        <v>691</v>
      </c>
      <c r="I14" s="653">
        <v>691</v>
      </c>
      <c r="J14" s="653">
        <v>691</v>
      </c>
      <c r="K14" s="653">
        <v>691</v>
      </c>
      <c r="L14" s="653">
        <v>691</v>
      </c>
      <c r="M14" s="653">
        <v>691</v>
      </c>
      <c r="N14" s="653">
        <v>691</v>
      </c>
      <c r="O14" s="653">
        <v>691</v>
      </c>
      <c r="P14" s="653">
        <v>648</v>
      </c>
    </row>
    <row r="15" spans="1:16" s="131" customFormat="1" ht="24" customHeight="1">
      <c r="A15" s="483">
        <v>4</v>
      </c>
      <c r="B15" s="484" t="s">
        <v>904</v>
      </c>
      <c r="C15" s="669">
        <v>741</v>
      </c>
      <c r="D15" s="521">
        <v>740</v>
      </c>
      <c r="E15" s="653">
        <v>740</v>
      </c>
      <c r="F15" s="653">
        <v>740</v>
      </c>
      <c r="G15" s="653">
        <v>739</v>
      </c>
      <c r="H15" s="653">
        <v>739</v>
      </c>
      <c r="I15" s="653">
        <v>739</v>
      </c>
      <c r="J15" s="653">
        <v>739</v>
      </c>
      <c r="K15" s="653">
        <v>739</v>
      </c>
      <c r="L15" s="653">
        <v>739</v>
      </c>
      <c r="M15" s="653">
        <v>739</v>
      </c>
      <c r="N15" s="653">
        <v>739</v>
      </c>
      <c r="O15" s="653">
        <v>739</v>
      </c>
      <c r="P15" s="653">
        <v>739</v>
      </c>
    </row>
    <row r="16" spans="1:16" s="131" customFormat="1" ht="24" customHeight="1">
      <c r="A16" s="483">
        <v>5</v>
      </c>
      <c r="B16" s="484" t="s">
        <v>905</v>
      </c>
      <c r="C16" s="669">
        <v>881</v>
      </c>
      <c r="D16" s="522">
        <v>881</v>
      </c>
      <c r="E16" s="653">
        <v>881</v>
      </c>
      <c r="F16" s="653">
        <v>881</v>
      </c>
      <c r="G16" s="653">
        <v>881</v>
      </c>
      <c r="H16" s="653">
        <v>881</v>
      </c>
      <c r="I16" s="653">
        <v>881</v>
      </c>
      <c r="J16" s="653">
        <v>881</v>
      </c>
      <c r="K16" s="653">
        <v>881</v>
      </c>
      <c r="L16" s="653">
        <v>881</v>
      </c>
      <c r="M16" s="653">
        <v>881</v>
      </c>
      <c r="N16" s="653">
        <v>881</v>
      </c>
      <c r="O16" s="653">
        <v>881</v>
      </c>
      <c r="P16" s="653">
        <v>881</v>
      </c>
    </row>
    <row r="17" spans="1:16" s="131" customFormat="1" ht="24" customHeight="1">
      <c r="A17" s="483">
        <v>6</v>
      </c>
      <c r="B17" s="484" t="s">
        <v>906</v>
      </c>
      <c r="C17" s="669">
        <v>526</v>
      </c>
      <c r="D17" s="522">
        <v>526</v>
      </c>
      <c r="E17" s="653">
        <v>526</v>
      </c>
      <c r="F17" s="653">
        <v>526</v>
      </c>
      <c r="G17" s="653">
        <v>526</v>
      </c>
      <c r="H17" s="653">
        <v>526</v>
      </c>
      <c r="I17" s="653">
        <v>526</v>
      </c>
      <c r="J17" s="653">
        <v>526</v>
      </c>
      <c r="K17" s="653">
        <v>526</v>
      </c>
      <c r="L17" s="653">
        <v>526</v>
      </c>
      <c r="M17" s="653">
        <v>526</v>
      </c>
      <c r="N17" s="653">
        <v>526</v>
      </c>
      <c r="O17" s="653">
        <v>526</v>
      </c>
      <c r="P17" s="653">
        <v>526</v>
      </c>
    </row>
    <row r="18" spans="1:16" ht="24" customHeight="1">
      <c r="A18" s="483">
        <v>7</v>
      </c>
      <c r="B18" s="484" t="s">
        <v>907</v>
      </c>
      <c r="C18" s="669">
        <v>943</v>
      </c>
      <c r="D18" s="521">
        <v>943</v>
      </c>
      <c r="E18" s="653">
        <v>943</v>
      </c>
      <c r="F18" s="653">
        <v>943</v>
      </c>
      <c r="G18" s="653">
        <v>943</v>
      </c>
      <c r="H18" s="653">
        <v>943</v>
      </c>
      <c r="I18" s="653">
        <v>943</v>
      </c>
      <c r="J18" s="653">
        <v>943</v>
      </c>
      <c r="K18" s="653">
        <v>943</v>
      </c>
      <c r="L18" s="653">
        <v>943</v>
      </c>
      <c r="M18" s="653">
        <v>943</v>
      </c>
      <c r="N18" s="653">
        <v>943</v>
      </c>
      <c r="O18" s="653">
        <v>943</v>
      </c>
      <c r="P18" s="653">
        <v>943</v>
      </c>
    </row>
    <row r="19" spans="1:16" ht="24" customHeight="1">
      <c r="A19" s="483">
        <v>8</v>
      </c>
      <c r="B19" s="484" t="s">
        <v>908</v>
      </c>
      <c r="C19" s="669">
        <v>957</v>
      </c>
      <c r="D19" s="521">
        <v>949</v>
      </c>
      <c r="E19" s="653">
        <v>949</v>
      </c>
      <c r="F19" s="653">
        <v>949</v>
      </c>
      <c r="G19" s="653">
        <v>949</v>
      </c>
      <c r="H19" s="653">
        <v>949</v>
      </c>
      <c r="I19" s="653">
        <v>949</v>
      </c>
      <c r="J19" s="653">
        <v>949</v>
      </c>
      <c r="K19" s="653">
        <v>949</v>
      </c>
      <c r="L19" s="653">
        <v>949</v>
      </c>
      <c r="M19" s="653">
        <v>949</v>
      </c>
      <c r="N19" s="653">
        <v>949</v>
      </c>
      <c r="O19" s="653">
        <v>949</v>
      </c>
      <c r="P19" s="653">
        <v>949</v>
      </c>
    </row>
    <row r="20" spans="1:16" ht="24" customHeight="1">
      <c r="A20" s="483">
        <v>9</v>
      </c>
      <c r="B20" s="484" t="s">
        <v>909</v>
      </c>
      <c r="C20" s="669">
        <v>942</v>
      </c>
      <c r="D20" s="521">
        <v>940</v>
      </c>
      <c r="E20" s="653">
        <v>940</v>
      </c>
      <c r="F20" s="653">
        <v>940</v>
      </c>
      <c r="G20" s="653">
        <v>940</v>
      </c>
      <c r="H20" s="653">
        <v>940</v>
      </c>
      <c r="I20" s="653">
        <v>940</v>
      </c>
      <c r="J20" s="653">
        <v>940</v>
      </c>
      <c r="K20" s="653">
        <v>940</v>
      </c>
      <c r="L20" s="653">
        <v>940</v>
      </c>
      <c r="M20" s="653">
        <v>940</v>
      </c>
      <c r="N20" s="653">
        <v>940</v>
      </c>
      <c r="O20" s="653">
        <v>940</v>
      </c>
      <c r="P20" s="653">
        <v>939</v>
      </c>
    </row>
    <row r="21" spans="1:16" ht="24" customHeight="1">
      <c r="A21" s="483">
        <v>10</v>
      </c>
      <c r="B21" s="484" t="s">
        <v>910</v>
      </c>
      <c r="C21" s="669">
        <v>1422</v>
      </c>
      <c r="D21" s="521">
        <v>1416</v>
      </c>
      <c r="E21" s="653">
        <v>1416</v>
      </c>
      <c r="F21" s="653">
        <v>1416</v>
      </c>
      <c r="G21" s="653">
        <v>1416</v>
      </c>
      <c r="H21" s="653">
        <v>1416</v>
      </c>
      <c r="I21" s="653">
        <v>1416</v>
      </c>
      <c r="J21" s="653">
        <v>1415</v>
      </c>
      <c r="K21" s="653">
        <v>1415</v>
      </c>
      <c r="L21" s="653">
        <v>1415</v>
      </c>
      <c r="M21" s="653">
        <v>1415</v>
      </c>
      <c r="N21" s="653">
        <v>1415</v>
      </c>
      <c r="O21" s="653">
        <v>1415</v>
      </c>
      <c r="P21" s="653">
        <v>1415</v>
      </c>
    </row>
    <row r="22" spans="1:16" ht="24" customHeight="1">
      <c r="A22" s="483">
        <v>11</v>
      </c>
      <c r="B22" s="484" t="s">
        <v>911</v>
      </c>
      <c r="C22" s="669">
        <v>1231</v>
      </c>
      <c r="D22" s="521">
        <v>1229</v>
      </c>
      <c r="E22" s="653">
        <v>1229</v>
      </c>
      <c r="F22" s="653">
        <v>1229</v>
      </c>
      <c r="G22" s="653">
        <v>1229</v>
      </c>
      <c r="H22" s="653">
        <v>1229</v>
      </c>
      <c r="I22" s="653">
        <v>1229</v>
      </c>
      <c r="J22" s="653">
        <v>1229</v>
      </c>
      <c r="K22" s="653">
        <v>1229</v>
      </c>
      <c r="L22" s="653">
        <v>1229</v>
      </c>
      <c r="M22" s="653">
        <v>1229</v>
      </c>
      <c r="N22" s="653">
        <v>1229</v>
      </c>
      <c r="O22" s="653">
        <v>1229</v>
      </c>
      <c r="P22" s="653">
        <v>1229</v>
      </c>
    </row>
    <row r="23" spans="1:16" ht="24" customHeight="1">
      <c r="A23" s="483">
        <v>12</v>
      </c>
      <c r="B23" s="484" t="s">
        <v>912</v>
      </c>
      <c r="C23" s="669">
        <v>321</v>
      </c>
      <c r="D23" s="521">
        <v>321</v>
      </c>
      <c r="E23" s="653">
        <v>320</v>
      </c>
      <c r="F23" s="653">
        <v>320</v>
      </c>
      <c r="G23" s="653">
        <v>320</v>
      </c>
      <c r="H23" s="653">
        <v>320</v>
      </c>
      <c r="I23" s="653">
        <v>320</v>
      </c>
      <c r="J23" s="653">
        <v>320</v>
      </c>
      <c r="K23" s="653">
        <v>320</v>
      </c>
      <c r="L23" s="653">
        <v>320</v>
      </c>
      <c r="M23" s="653">
        <v>320</v>
      </c>
      <c r="N23" s="653">
        <v>320</v>
      </c>
      <c r="O23" s="653">
        <v>320</v>
      </c>
      <c r="P23" s="653">
        <v>320</v>
      </c>
    </row>
    <row r="24" spans="1:16" ht="24" customHeight="1">
      <c r="A24" s="483">
        <v>13</v>
      </c>
      <c r="B24" s="484" t="s">
        <v>913</v>
      </c>
      <c r="C24" s="669">
        <v>1282</v>
      </c>
      <c r="D24" s="521">
        <v>1274</v>
      </c>
      <c r="E24" s="653">
        <v>1272</v>
      </c>
      <c r="F24" s="653">
        <v>1272</v>
      </c>
      <c r="G24" s="653">
        <v>1272</v>
      </c>
      <c r="H24" s="653">
        <v>1272</v>
      </c>
      <c r="I24" s="653">
        <v>1272</v>
      </c>
      <c r="J24" s="653">
        <v>1272</v>
      </c>
      <c r="K24" s="653">
        <v>1272</v>
      </c>
      <c r="L24" s="653">
        <v>1272</v>
      </c>
      <c r="M24" s="653">
        <v>1272</v>
      </c>
      <c r="N24" s="653">
        <v>1272</v>
      </c>
      <c r="O24" s="653">
        <v>1272</v>
      </c>
      <c r="P24" s="653">
        <v>1272</v>
      </c>
    </row>
    <row r="25" spans="1:16" ht="24" customHeight="1">
      <c r="A25" s="483">
        <v>14</v>
      </c>
      <c r="B25" s="484" t="s">
        <v>914</v>
      </c>
      <c r="C25" s="669">
        <v>577</v>
      </c>
      <c r="D25" s="521">
        <v>577</v>
      </c>
      <c r="E25" s="653">
        <v>577</v>
      </c>
      <c r="F25" s="653">
        <v>577</v>
      </c>
      <c r="G25" s="653">
        <v>577</v>
      </c>
      <c r="H25" s="653">
        <v>577</v>
      </c>
      <c r="I25" s="653">
        <v>577</v>
      </c>
      <c r="J25" s="653">
        <v>575</v>
      </c>
      <c r="K25" s="653">
        <v>575</v>
      </c>
      <c r="L25" s="653">
        <v>575</v>
      </c>
      <c r="M25" s="653">
        <v>575</v>
      </c>
      <c r="N25" s="653">
        <v>575</v>
      </c>
      <c r="O25" s="653">
        <v>575</v>
      </c>
      <c r="P25" s="653">
        <v>575</v>
      </c>
    </row>
    <row r="26" spans="1:16" ht="19.899999999999999" customHeight="1">
      <c r="A26" s="760" t="s">
        <v>17</v>
      </c>
      <c r="B26" s="760"/>
      <c r="C26" s="308">
        <v>12324</v>
      </c>
      <c r="D26" s="136">
        <v>12288</v>
      </c>
      <c r="E26" s="518">
        <v>12285</v>
      </c>
      <c r="F26" s="518">
        <v>12285</v>
      </c>
      <c r="G26" s="518">
        <v>12284</v>
      </c>
      <c r="H26" s="518">
        <v>12284</v>
      </c>
      <c r="I26" s="518">
        <v>12284</v>
      </c>
      <c r="J26" s="518">
        <v>12281</v>
      </c>
      <c r="K26" s="518">
        <v>12281</v>
      </c>
      <c r="L26" s="518">
        <v>12281</v>
      </c>
      <c r="M26" s="518">
        <v>12281</v>
      </c>
      <c r="N26" s="518">
        <v>12281</v>
      </c>
      <c r="O26" s="518">
        <v>12281</v>
      </c>
      <c r="P26" s="518">
        <v>12220</v>
      </c>
    </row>
    <row r="27" spans="1:16" ht="19.899999999999999" customHeight="1">
      <c r="A27" s="11"/>
      <c r="B27" s="11"/>
      <c r="C27" s="111"/>
      <c r="D27" s="670"/>
      <c r="E27" s="670"/>
      <c r="F27" s="670"/>
      <c r="G27" s="670"/>
      <c r="H27" s="670"/>
      <c r="I27" s="670"/>
      <c r="J27" s="670"/>
      <c r="K27" s="670"/>
      <c r="L27" s="670"/>
      <c r="M27" s="670"/>
      <c r="N27" s="670"/>
      <c r="O27" s="670"/>
      <c r="P27" s="670"/>
    </row>
    <row r="29" spans="1:16">
      <c r="K29" s="875" t="s">
        <v>1056</v>
      </c>
      <c r="L29" s="875"/>
      <c r="M29" s="875"/>
      <c r="N29" s="875"/>
    </row>
    <row r="30" spans="1:16" ht="13.15" customHeight="1">
      <c r="H30" s="874" t="s">
        <v>13</v>
      </c>
      <c r="I30" s="874"/>
      <c r="J30" s="874"/>
      <c r="K30" s="874"/>
      <c r="L30" s="874"/>
      <c r="M30" s="874"/>
      <c r="N30" s="874"/>
      <c r="O30" s="874"/>
      <c r="P30" s="874"/>
    </row>
    <row r="31" spans="1:16" ht="13.15" customHeight="1">
      <c r="H31" s="874"/>
      <c r="I31" s="874"/>
      <c r="J31" s="874"/>
      <c r="K31" s="874"/>
      <c r="L31" s="874"/>
      <c r="M31" s="874"/>
      <c r="N31" s="874"/>
      <c r="O31" s="874"/>
      <c r="P31" s="874"/>
    </row>
    <row r="32" spans="1:16" ht="13.15" customHeight="1">
      <c r="H32" s="874" t="s">
        <v>1026</v>
      </c>
      <c r="I32" s="874"/>
      <c r="J32" s="874"/>
      <c r="K32" s="874"/>
      <c r="L32" s="874"/>
      <c r="M32" s="874"/>
      <c r="N32" s="874"/>
      <c r="O32" s="874"/>
      <c r="P32" s="874"/>
    </row>
    <row r="33" spans="1:16">
      <c r="A33" s="196" t="s">
        <v>1054</v>
      </c>
      <c r="H33" s="875" t="s">
        <v>83</v>
      </c>
      <c r="I33" s="875"/>
      <c r="J33" s="875"/>
      <c r="K33" s="875"/>
    </row>
    <row r="39" spans="1:16" ht="15">
      <c r="A39" s="652"/>
      <c r="B39" s="651"/>
      <c r="C39" s="651"/>
      <c r="D39" s="651"/>
      <c r="E39" s="651"/>
      <c r="F39" s="651"/>
      <c r="G39" s="651"/>
      <c r="H39" s="651"/>
      <c r="I39" s="651"/>
      <c r="J39" s="651"/>
      <c r="K39" s="651"/>
      <c r="L39" s="651"/>
      <c r="M39" s="651"/>
      <c r="N39" s="651"/>
      <c r="O39" s="651"/>
      <c r="P39" s="651"/>
    </row>
    <row r="40" spans="1:16" ht="15">
      <c r="A40" s="652"/>
      <c r="B40" s="651"/>
      <c r="C40" s="651"/>
      <c r="D40" s="651"/>
      <c r="E40" s="651"/>
      <c r="F40" s="651"/>
      <c r="G40" s="651"/>
      <c r="H40" s="651"/>
      <c r="I40" s="651"/>
      <c r="J40" s="651"/>
      <c r="K40" s="651"/>
      <c r="L40" s="651"/>
      <c r="M40" s="651"/>
      <c r="N40" s="651"/>
      <c r="O40" s="651"/>
      <c r="P40" s="651"/>
    </row>
    <row r="41" spans="1:16" ht="14.45" customHeight="1">
      <c r="A41" s="1033"/>
      <c r="B41" s="1033"/>
      <c r="C41" s="1033"/>
      <c r="D41" s="1033"/>
      <c r="E41" s="1033"/>
      <c r="F41" s="1033"/>
      <c r="G41" s="1033"/>
      <c r="H41" s="1033"/>
      <c r="I41" s="1033"/>
      <c r="J41" s="1033"/>
      <c r="K41" s="1033"/>
      <c r="L41" s="1033"/>
      <c r="M41" s="1033"/>
      <c r="N41" s="1033"/>
      <c r="O41" s="1033"/>
      <c r="P41" s="1033"/>
    </row>
  </sheetData>
  <mergeCells count="16">
    <mergeCell ref="A41:P41"/>
    <mergeCell ref="H30:P31"/>
    <mergeCell ref="H32:P32"/>
    <mergeCell ref="H33:K33"/>
    <mergeCell ref="H1:I1"/>
    <mergeCell ref="A3:M3"/>
    <mergeCell ref="A4:M4"/>
    <mergeCell ref="A9:A10"/>
    <mergeCell ref="B9:B10"/>
    <mergeCell ref="D2:G2"/>
    <mergeCell ref="C9:C10"/>
    <mergeCell ref="D9:D10"/>
    <mergeCell ref="K8:P8"/>
    <mergeCell ref="E9:P9"/>
    <mergeCell ref="A26:B26"/>
    <mergeCell ref="K29:N29"/>
  </mergeCells>
  <printOptions horizontalCentered="1"/>
  <pageMargins left="0.70866141732283472" right="0.70866141732283472" top="0.23622047244094491" bottom="0" header="0.31496062992125984" footer="0.31496062992125984"/>
  <pageSetup paperSize="9" scale="75" orientation="landscape" r:id="rId1"/>
  <drawing r:id="rId2"/>
</worksheet>
</file>

<file path=xl/worksheets/sheet52.xml><?xml version="1.0" encoding="utf-8"?>
<worksheet xmlns="http://schemas.openxmlformats.org/spreadsheetml/2006/main" xmlns:r="http://schemas.openxmlformats.org/officeDocument/2006/relationships">
  <sheetPr>
    <pageSetUpPr fitToPage="1"/>
  </sheetPr>
  <dimension ref="A1:O36"/>
  <sheetViews>
    <sheetView tabSelected="1" topLeftCell="A15" zoomScale="97" zoomScaleNormal="97" zoomScaleSheetLayoutView="90" workbookViewId="0">
      <selection activeCell="M32" sqref="M32"/>
    </sheetView>
  </sheetViews>
  <sheetFormatPr defaultColWidth="9.140625" defaultRowHeight="12.75"/>
  <cols>
    <col min="1" max="1" width="10.28515625" style="196" customWidth="1"/>
    <col min="2" max="2" width="23.28515625" style="196" customWidth="1"/>
    <col min="3" max="3" width="12.28515625" style="196" customWidth="1"/>
    <col min="4" max="5" width="9.140625" style="196" customWidth="1"/>
    <col min="6" max="6" width="11.7109375" style="196" customWidth="1"/>
    <col min="7" max="7" width="8.42578125" style="196" customWidth="1"/>
    <col min="8" max="8" width="9.28515625" style="196" customWidth="1"/>
    <col min="9" max="9" width="10.28515625" style="196" customWidth="1"/>
    <col min="10" max="10" width="9.140625" style="196" customWidth="1"/>
    <col min="11" max="11" width="10.140625" style="196" customWidth="1"/>
    <col min="12" max="12" width="11" style="196" customWidth="1"/>
    <col min="13" max="13" width="9.140625" style="196"/>
    <col min="14" max="14" width="10.28515625" style="196" customWidth="1"/>
    <col min="15" max="15" width="12.7109375" style="196" customWidth="1"/>
    <col min="16" max="16384" width="9.140625" style="196"/>
  </cols>
  <sheetData>
    <row r="1" spans="1:15">
      <c r="G1" s="875"/>
      <c r="H1" s="875"/>
      <c r="K1" s="1037" t="s">
        <v>547</v>
      </c>
      <c r="L1" s="1037"/>
    </row>
    <row r="2" spans="1:15">
      <c r="C2" s="875" t="s">
        <v>634</v>
      </c>
      <c r="D2" s="875"/>
      <c r="E2" s="875"/>
      <c r="F2" s="875"/>
      <c r="G2" s="875"/>
      <c r="H2" s="875"/>
      <c r="I2" s="875"/>
      <c r="K2" s="199"/>
    </row>
    <row r="3" spans="1:15" s="200" customFormat="1" ht="15.75">
      <c r="A3" s="1034" t="s">
        <v>751</v>
      </c>
      <c r="B3" s="1034"/>
      <c r="C3" s="1034"/>
      <c r="D3" s="1034"/>
      <c r="E3" s="1034"/>
      <c r="F3" s="1034"/>
      <c r="G3" s="1034"/>
      <c r="H3" s="1034"/>
      <c r="I3" s="1034"/>
      <c r="J3" s="1034"/>
      <c r="K3" s="1034"/>
      <c r="L3" s="1034"/>
    </row>
    <row r="4" spans="1:15" s="200" customFormat="1" ht="20.25" customHeight="1">
      <c r="A4" s="1034" t="s">
        <v>820</v>
      </c>
      <c r="B4" s="1034"/>
      <c r="C4" s="1034"/>
      <c r="D4" s="1034"/>
      <c r="E4" s="1034"/>
      <c r="F4" s="1034"/>
      <c r="G4" s="1034"/>
      <c r="H4" s="1034"/>
      <c r="I4" s="1034"/>
      <c r="J4" s="1034"/>
      <c r="K4" s="1034"/>
      <c r="L4" s="1034"/>
    </row>
    <row r="6" spans="1:15">
      <c r="A6" s="201" t="s">
        <v>254</v>
      </c>
      <c r="B6" s="202" t="s">
        <v>1027</v>
      </c>
      <c r="C6" s="203"/>
      <c r="D6" s="203"/>
      <c r="E6" s="203"/>
      <c r="F6" s="203"/>
      <c r="G6" s="203"/>
      <c r="H6" s="203"/>
      <c r="I6" s="203"/>
    </row>
    <row r="7" spans="1:15">
      <c r="A7" s="201"/>
      <c r="B7" s="203"/>
      <c r="C7" s="203"/>
      <c r="D7" s="203"/>
      <c r="E7" s="203"/>
      <c r="F7" s="203"/>
      <c r="G7" s="203"/>
      <c r="H7" s="203"/>
      <c r="I7" s="203"/>
    </row>
    <row r="8" spans="1:15">
      <c r="A8" s="201"/>
      <c r="B8" s="203"/>
      <c r="C8" s="203"/>
      <c r="D8" s="203"/>
      <c r="E8" s="203"/>
      <c r="F8" s="203"/>
      <c r="G8" s="203"/>
      <c r="H8" s="203"/>
      <c r="I8" s="203"/>
    </row>
    <row r="9" spans="1:15">
      <c r="A9" s="1038" t="s">
        <v>711</v>
      </c>
      <c r="B9" s="1038"/>
      <c r="C9" s="1038"/>
      <c r="D9" s="1038"/>
      <c r="E9" s="1038"/>
      <c r="F9" s="208"/>
      <c r="G9" s="203"/>
      <c r="H9" s="203"/>
      <c r="I9" s="203"/>
    </row>
    <row r="10" spans="1:15">
      <c r="A10" s="1038" t="s">
        <v>712</v>
      </c>
      <c r="B10" s="1038"/>
      <c r="C10" s="1038"/>
      <c r="D10" s="1038"/>
      <c r="E10" s="1038"/>
      <c r="F10" s="208"/>
      <c r="G10" s="203"/>
      <c r="H10" s="203"/>
      <c r="I10" s="203"/>
    </row>
    <row r="12" spans="1:15" s="204" customFormat="1" ht="15" customHeight="1">
      <c r="A12" s="196"/>
      <c r="B12" s="196"/>
      <c r="C12" s="196"/>
      <c r="D12" s="196"/>
      <c r="E12" s="196"/>
      <c r="F12" s="196"/>
      <c r="G12" s="196"/>
      <c r="H12" s="196"/>
      <c r="I12" s="196"/>
      <c r="J12" s="880" t="s">
        <v>1025</v>
      </c>
      <c r="K12" s="880"/>
      <c r="L12" s="880"/>
      <c r="M12" s="880"/>
      <c r="N12" s="880"/>
      <c r="O12" s="880"/>
    </row>
    <row r="13" spans="1:15" s="204" customFormat="1" ht="20.25" customHeight="1">
      <c r="A13" s="964" t="s">
        <v>73</v>
      </c>
      <c r="B13" s="964" t="s">
        <v>3</v>
      </c>
      <c r="C13" s="970" t="s">
        <v>270</v>
      </c>
      <c r="D13" s="1039" t="s">
        <v>659</v>
      </c>
      <c r="E13" s="1039"/>
      <c r="F13" s="1039"/>
      <c r="G13" s="1039"/>
      <c r="H13" s="1039"/>
      <c r="I13" s="1039"/>
      <c r="J13" s="1039"/>
      <c r="K13" s="1039"/>
      <c r="L13" s="1039"/>
      <c r="M13" s="1039"/>
      <c r="N13" s="1039"/>
      <c r="O13" s="1039"/>
    </row>
    <row r="14" spans="1:15" s="204" customFormat="1" ht="35.25" customHeight="1">
      <c r="A14" s="1035"/>
      <c r="B14" s="1035"/>
      <c r="C14" s="971"/>
      <c r="D14" s="287" t="s">
        <v>826</v>
      </c>
      <c r="E14" s="287" t="s">
        <v>273</v>
      </c>
      <c r="F14" s="287" t="s">
        <v>274</v>
      </c>
      <c r="G14" s="287" t="s">
        <v>275</v>
      </c>
      <c r="H14" s="287" t="s">
        <v>276</v>
      </c>
      <c r="I14" s="287" t="s">
        <v>277</v>
      </c>
      <c r="J14" s="287" t="s">
        <v>278</v>
      </c>
      <c r="K14" s="287" t="s">
        <v>279</v>
      </c>
      <c r="L14" s="287" t="s">
        <v>827</v>
      </c>
      <c r="M14" s="287" t="s">
        <v>828</v>
      </c>
      <c r="N14" s="287" t="s">
        <v>829</v>
      </c>
      <c r="O14" s="287" t="s">
        <v>959</v>
      </c>
    </row>
    <row r="15" spans="1:15" s="204" customFormat="1" ht="12.75" customHeight="1">
      <c r="A15" s="207">
        <v>1</v>
      </c>
      <c r="B15" s="207">
        <v>2</v>
      </c>
      <c r="C15" s="207">
        <v>3</v>
      </c>
      <c r="D15" s="523">
        <v>4</v>
      </c>
      <c r="E15" s="523">
        <v>5</v>
      </c>
      <c r="F15" s="523">
        <v>6</v>
      </c>
      <c r="G15" s="523">
        <v>7</v>
      </c>
      <c r="H15" s="523">
        <v>8</v>
      </c>
      <c r="I15" s="523">
        <v>9</v>
      </c>
      <c r="J15" s="523">
        <v>10</v>
      </c>
      <c r="K15" s="523">
        <v>11</v>
      </c>
      <c r="L15" s="523">
        <v>12</v>
      </c>
      <c r="M15" s="523">
        <v>12</v>
      </c>
      <c r="N15" s="523">
        <v>12</v>
      </c>
      <c r="O15" s="523">
        <v>12</v>
      </c>
    </row>
    <row r="16" spans="1:15" ht="18" customHeight="1">
      <c r="A16" s="483">
        <v>1</v>
      </c>
      <c r="B16" s="484" t="s">
        <v>901</v>
      </c>
      <c r="C16" s="507">
        <v>928</v>
      </c>
      <c r="D16" s="519">
        <v>7</v>
      </c>
      <c r="E16" s="519">
        <v>7</v>
      </c>
      <c r="F16" s="519">
        <v>490</v>
      </c>
      <c r="G16" s="519">
        <v>814</v>
      </c>
      <c r="H16" s="519">
        <v>823</v>
      </c>
      <c r="I16" s="519">
        <v>823</v>
      </c>
      <c r="J16" s="519">
        <v>914</v>
      </c>
      <c r="K16" s="519">
        <v>915</v>
      </c>
      <c r="L16" s="519">
        <v>915</v>
      </c>
      <c r="M16" s="519">
        <v>914</v>
      </c>
      <c r="N16" s="519">
        <v>914</v>
      </c>
      <c r="O16" s="519">
        <v>904</v>
      </c>
    </row>
    <row r="17" spans="1:15" ht="18" customHeight="1">
      <c r="A17" s="483">
        <v>2</v>
      </c>
      <c r="B17" s="484" t="s">
        <v>902</v>
      </c>
      <c r="C17" s="507">
        <v>881</v>
      </c>
      <c r="D17" s="519">
        <v>9</v>
      </c>
      <c r="E17" s="519">
        <v>7</v>
      </c>
      <c r="F17" s="519">
        <v>609</v>
      </c>
      <c r="G17" s="519">
        <v>686</v>
      </c>
      <c r="H17" s="519">
        <v>620</v>
      </c>
      <c r="I17" s="519">
        <v>623</v>
      </c>
      <c r="J17" s="519">
        <v>873</v>
      </c>
      <c r="K17" s="519">
        <v>868</v>
      </c>
      <c r="L17" s="519">
        <v>871</v>
      </c>
      <c r="M17" s="519">
        <v>870</v>
      </c>
      <c r="N17" s="519">
        <v>874</v>
      </c>
      <c r="O17" s="519">
        <v>843</v>
      </c>
    </row>
    <row r="18" spans="1:15" ht="18" customHeight="1">
      <c r="A18" s="483">
        <v>3</v>
      </c>
      <c r="B18" s="484" t="s">
        <v>903</v>
      </c>
      <c r="C18" s="507">
        <v>692</v>
      </c>
      <c r="D18" s="519">
        <v>1</v>
      </c>
      <c r="E18" s="519">
        <v>0</v>
      </c>
      <c r="F18" s="519">
        <v>351</v>
      </c>
      <c r="G18" s="519">
        <v>363</v>
      </c>
      <c r="H18" s="519">
        <v>320</v>
      </c>
      <c r="I18" s="519">
        <v>321</v>
      </c>
      <c r="J18" s="519">
        <v>653</v>
      </c>
      <c r="K18" s="519">
        <v>649</v>
      </c>
      <c r="L18" s="519">
        <v>654</v>
      </c>
      <c r="M18" s="519">
        <v>650</v>
      </c>
      <c r="N18" s="519">
        <v>651</v>
      </c>
      <c r="O18" s="519">
        <v>590</v>
      </c>
    </row>
    <row r="19" spans="1:15" s="131" customFormat="1" ht="18" customHeight="1">
      <c r="A19" s="483">
        <v>4</v>
      </c>
      <c r="B19" s="484" t="s">
        <v>904</v>
      </c>
      <c r="C19" s="507">
        <v>741</v>
      </c>
      <c r="D19" s="519">
        <v>5</v>
      </c>
      <c r="E19" s="519">
        <v>4</v>
      </c>
      <c r="F19" s="519">
        <v>498</v>
      </c>
      <c r="G19" s="519">
        <v>606</v>
      </c>
      <c r="H19" s="519">
        <v>612</v>
      </c>
      <c r="I19" s="519">
        <v>711</v>
      </c>
      <c r="J19" s="519">
        <v>732</v>
      </c>
      <c r="K19" s="519">
        <v>731</v>
      </c>
      <c r="L19" s="519">
        <v>733</v>
      </c>
      <c r="M19" s="519">
        <v>733</v>
      </c>
      <c r="N19" s="519">
        <v>734</v>
      </c>
      <c r="O19" s="519">
        <v>724</v>
      </c>
    </row>
    <row r="20" spans="1:15" s="131" customFormat="1" ht="18" customHeight="1">
      <c r="A20" s="483">
        <v>5</v>
      </c>
      <c r="B20" s="484" t="s">
        <v>905</v>
      </c>
      <c r="C20" s="507">
        <v>881</v>
      </c>
      <c r="D20" s="519">
        <v>2</v>
      </c>
      <c r="E20" s="519">
        <v>7</v>
      </c>
      <c r="F20" s="519">
        <v>556</v>
      </c>
      <c r="G20" s="519">
        <v>807</v>
      </c>
      <c r="H20" s="519">
        <v>816</v>
      </c>
      <c r="I20" s="519">
        <v>858</v>
      </c>
      <c r="J20" s="519">
        <v>871</v>
      </c>
      <c r="K20" s="519">
        <v>869</v>
      </c>
      <c r="L20" s="519">
        <v>870</v>
      </c>
      <c r="M20" s="519">
        <v>868</v>
      </c>
      <c r="N20" s="519">
        <v>861</v>
      </c>
      <c r="O20" s="519">
        <v>805</v>
      </c>
    </row>
    <row r="21" spans="1:15" s="131" customFormat="1" ht="18" customHeight="1">
      <c r="A21" s="483">
        <v>6</v>
      </c>
      <c r="B21" s="484" t="s">
        <v>906</v>
      </c>
      <c r="C21" s="507">
        <v>526</v>
      </c>
      <c r="D21" s="519">
        <v>2</v>
      </c>
      <c r="E21" s="519">
        <v>4</v>
      </c>
      <c r="F21" s="519">
        <v>256</v>
      </c>
      <c r="G21" s="519">
        <v>388</v>
      </c>
      <c r="H21" s="519">
        <v>443</v>
      </c>
      <c r="I21" s="519">
        <v>507</v>
      </c>
      <c r="J21" s="519">
        <v>521</v>
      </c>
      <c r="K21" s="519">
        <v>517</v>
      </c>
      <c r="L21" s="519">
        <v>514</v>
      </c>
      <c r="M21" s="519">
        <v>513</v>
      </c>
      <c r="N21" s="519">
        <v>508</v>
      </c>
      <c r="O21" s="519">
        <v>471</v>
      </c>
    </row>
    <row r="22" spans="1:15" ht="18" customHeight="1">
      <c r="A22" s="483">
        <v>7</v>
      </c>
      <c r="B22" s="484" t="s">
        <v>907</v>
      </c>
      <c r="C22" s="507">
        <v>943</v>
      </c>
      <c r="D22" s="519">
        <v>3</v>
      </c>
      <c r="E22" s="519">
        <v>5</v>
      </c>
      <c r="F22" s="519">
        <v>680</v>
      </c>
      <c r="G22" s="519">
        <v>724</v>
      </c>
      <c r="H22" s="519">
        <v>697</v>
      </c>
      <c r="I22" s="519">
        <v>892</v>
      </c>
      <c r="J22" s="519">
        <v>908</v>
      </c>
      <c r="K22" s="519">
        <v>911</v>
      </c>
      <c r="L22" s="519">
        <v>909</v>
      </c>
      <c r="M22" s="519">
        <v>912</v>
      </c>
      <c r="N22" s="519">
        <v>910</v>
      </c>
      <c r="O22" s="519">
        <v>879</v>
      </c>
    </row>
    <row r="23" spans="1:15" ht="18" customHeight="1">
      <c r="A23" s="483">
        <v>8</v>
      </c>
      <c r="B23" s="484" t="s">
        <v>908</v>
      </c>
      <c r="C23" s="507">
        <v>957</v>
      </c>
      <c r="D23" s="519">
        <v>5</v>
      </c>
      <c r="E23" s="519">
        <v>2</v>
      </c>
      <c r="F23" s="519">
        <v>661</v>
      </c>
      <c r="G23" s="519">
        <v>844</v>
      </c>
      <c r="H23" s="519">
        <v>827</v>
      </c>
      <c r="I23" s="519">
        <v>919</v>
      </c>
      <c r="J23" s="519">
        <v>929</v>
      </c>
      <c r="K23" s="519">
        <v>928</v>
      </c>
      <c r="L23" s="519">
        <v>936</v>
      </c>
      <c r="M23" s="519">
        <v>936</v>
      </c>
      <c r="N23" s="519">
        <v>933</v>
      </c>
      <c r="O23" s="519">
        <v>888</v>
      </c>
    </row>
    <row r="24" spans="1:15" ht="18" customHeight="1">
      <c r="A24" s="483">
        <v>9</v>
      </c>
      <c r="B24" s="484" t="s">
        <v>909</v>
      </c>
      <c r="C24" s="507">
        <v>942</v>
      </c>
      <c r="D24" s="519">
        <v>16</v>
      </c>
      <c r="E24" s="519">
        <v>10</v>
      </c>
      <c r="F24" s="519">
        <v>677</v>
      </c>
      <c r="G24" s="519">
        <v>841</v>
      </c>
      <c r="H24" s="519">
        <v>786</v>
      </c>
      <c r="I24" s="519">
        <v>910</v>
      </c>
      <c r="J24" s="519">
        <v>926</v>
      </c>
      <c r="K24" s="519">
        <v>924</v>
      </c>
      <c r="L24" s="519">
        <v>922</v>
      </c>
      <c r="M24" s="519">
        <v>921</v>
      </c>
      <c r="N24" s="519">
        <v>922</v>
      </c>
      <c r="O24" s="519">
        <v>878</v>
      </c>
    </row>
    <row r="25" spans="1:15" ht="18" customHeight="1">
      <c r="A25" s="483">
        <v>10</v>
      </c>
      <c r="B25" s="484" t="s">
        <v>910</v>
      </c>
      <c r="C25" s="507">
        <v>1422</v>
      </c>
      <c r="D25" s="519">
        <v>31</v>
      </c>
      <c r="E25" s="519">
        <v>6</v>
      </c>
      <c r="F25" s="519">
        <v>930</v>
      </c>
      <c r="G25" s="519">
        <v>1102</v>
      </c>
      <c r="H25" s="519">
        <v>1073</v>
      </c>
      <c r="I25" s="519">
        <v>1356</v>
      </c>
      <c r="J25" s="519">
        <v>1373</v>
      </c>
      <c r="K25" s="519">
        <v>1368</v>
      </c>
      <c r="L25" s="519">
        <v>1368</v>
      </c>
      <c r="M25" s="519">
        <v>1378</v>
      </c>
      <c r="N25" s="519">
        <v>1373</v>
      </c>
      <c r="O25" s="519">
        <v>1309</v>
      </c>
    </row>
    <row r="26" spans="1:15" ht="18" customHeight="1">
      <c r="A26" s="483">
        <v>11</v>
      </c>
      <c r="B26" s="484" t="s">
        <v>911</v>
      </c>
      <c r="C26" s="507">
        <v>1231</v>
      </c>
      <c r="D26" s="519">
        <v>19</v>
      </c>
      <c r="E26" s="519">
        <v>15</v>
      </c>
      <c r="F26" s="519">
        <v>817</v>
      </c>
      <c r="G26" s="519">
        <v>824</v>
      </c>
      <c r="H26" s="519">
        <v>963</v>
      </c>
      <c r="I26" s="519">
        <v>1125</v>
      </c>
      <c r="J26" s="519">
        <v>1155</v>
      </c>
      <c r="K26" s="519">
        <v>1146</v>
      </c>
      <c r="L26" s="519">
        <v>1150</v>
      </c>
      <c r="M26" s="519">
        <v>1147</v>
      </c>
      <c r="N26" s="519">
        <v>1144</v>
      </c>
      <c r="O26" s="519">
        <v>1075</v>
      </c>
    </row>
    <row r="27" spans="1:15" ht="18" customHeight="1">
      <c r="A27" s="483">
        <v>12</v>
      </c>
      <c r="B27" s="484" t="s">
        <v>912</v>
      </c>
      <c r="C27" s="507">
        <v>321</v>
      </c>
      <c r="D27" s="519">
        <v>2</v>
      </c>
      <c r="E27" s="519">
        <v>1</v>
      </c>
      <c r="F27" s="519">
        <v>223</v>
      </c>
      <c r="G27" s="519">
        <v>289</v>
      </c>
      <c r="H27" s="519">
        <v>296</v>
      </c>
      <c r="I27" s="519">
        <v>298</v>
      </c>
      <c r="J27" s="519">
        <v>299</v>
      </c>
      <c r="K27" s="519">
        <v>299</v>
      </c>
      <c r="L27" s="519">
        <v>299</v>
      </c>
      <c r="M27" s="519">
        <v>298</v>
      </c>
      <c r="N27" s="519">
        <v>297</v>
      </c>
      <c r="O27" s="519">
        <v>295</v>
      </c>
    </row>
    <row r="28" spans="1:15" ht="18" customHeight="1">
      <c r="A28" s="483">
        <v>13</v>
      </c>
      <c r="B28" s="484" t="s">
        <v>913</v>
      </c>
      <c r="C28" s="507">
        <v>1282</v>
      </c>
      <c r="D28" s="519">
        <v>9</v>
      </c>
      <c r="E28" s="519">
        <v>0</v>
      </c>
      <c r="F28" s="519">
        <v>911</v>
      </c>
      <c r="G28" s="519">
        <v>871</v>
      </c>
      <c r="H28" s="519">
        <v>1238</v>
      </c>
      <c r="I28" s="519">
        <v>1246</v>
      </c>
      <c r="J28" s="519">
        <v>1250</v>
      </c>
      <c r="K28" s="519">
        <v>1247</v>
      </c>
      <c r="L28" s="519">
        <v>1249</v>
      </c>
      <c r="M28" s="519">
        <v>1251</v>
      </c>
      <c r="N28" s="519">
        <v>1245</v>
      </c>
      <c r="O28" s="519">
        <v>1192</v>
      </c>
    </row>
    <row r="29" spans="1:15" ht="18" customHeight="1">
      <c r="A29" s="483">
        <v>14</v>
      </c>
      <c r="B29" s="484" t="s">
        <v>914</v>
      </c>
      <c r="C29" s="507">
        <v>577</v>
      </c>
      <c r="D29" s="519">
        <v>14</v>
      </c>
      <c r="E29" s="519">
        <v>2</v>
      </c>
      <c r="F29" s="519">
        <v>326</v>
      </c>
      <c r="G29" s="519">
        <v>521</v>
      </c>
      <c r="H29" s="519">
        <v>562</v>
      </c>
      <c r="I29" s="519">
        <v>565</v>
      </c>
      <c r="J29" s="519">
        <v>568</v>
      </c>
      <c r="K29" s="519">
        <v>565</v>
      </c>
      <c r="L29" s="519">
        <v>566</v>
      </c>
      <c r="M29" s="519">
        <v>568</v>
      </c>
      <c r="N29" s="519">
        <v>565</v>
      </c>
      <c r="O29" s="519">
        <v>546</v>
      </c>
    </row>
    <row r="30" spans="1:15" ht="23.45" customHeight="1">
      <c r="A30" s="761" t="s">
        <v>17</v>
      </c>
      <c r="B30" s="762"/>
      <c r="C30" s="308">
        <v>12324</v>
      </c>
      <c r="D30" s="518">
        <v>125</v>
      </c>
      <c r="E30" s="518">
        <v>70</v>
      </c>
      <c r="F30" s="518">
        <v>7985</v>
      </c>
      <c r="G30" s="518">
        <v>9680</v>
      </c>
      <c r="H30" s="518">
        <v>10076</v>
      </c>
      <c r="I30" s="518">
        <v>11154</v>
      </c>
      <c r="J30" s="518">
        <v>11972</v>
      </c>
      <c r="K30" s="518">
        <v>11937</v>
      </c>
      <c r="L30" s="518">
        <v>11956</v>
      </c>
      <c r="M30" s="518">
        <v>11959</v>
      </c>
      <c r="N30" s="518">
        <v>11931</v>
      </c>
      <c r="O30" s="518">
        <v>11399</v>
      </c>
    </row>
    <row r="32" spans="1:15">
      <c r="D32" s="656"/>
      <c r="E32" s="656"/>
      <c r="F32" s="656"/>
      <c r="G32" s="656"/>
      <c r="H32" s="656"/>
      <c r="I32" s="656"/>
      <c r="J32" s="656"/>
      <c r="K32" s="656"/>
      <c r="L32" s="656"/>
      <c r="M32" s="656"/>
      <c r="N32" s="656"/>
      <c r="O32" s="656"/>
    </row>
    <row r="33" spans="1:15" ht="13.15" customHeight="1">
      <c r="G33" s="874" t="s">
        <v>1072</v>
      </c>
      <c r="H33" s="874"/>
      <c r="I33" s="874"/>
      <c r="J33" s="874"/>
      <c r="K33" s="874"/>
      <c r="L33" s="874"/>
      <c r="M33" s="874"/>
      <c r="N33" s="874"/>
      <c r="O33" s="874"/>
    </row>
    <row r="34" spans="1:15" ht="13.15" customHeight="1">
      <c r="E34" s="196">
        <f>C30*89/100</f>
        <v>10968.36</v>
      </c>
      <c r="G34" s="874" t="s">
        <v>1046</v>
      </c>
      <c r="H34" s="874"/>
      <c r="I34" s="874"/>
      <c r="J34" s="874"/>
      <c r="K34" s="874"/>
      <c r="L34" s="874"/>
      <c r="M34" s="874"/>
      <c r="N34" s="874"/>
      <c r="O34" s="874"/>
    </row>
    <row r="35" spans="1:15" ht="13.15" customHeight="1">
      <c r="G35" s="874" t="s">
        <v>1047</v>
      </c>
      <c r="H35" s="874"/>
      <c r="I35" s="874"/>
      <c r="J35" s="874"/>
      <c r="K35" s="874"/>
      <c r="L35" s="874"/>
      <c r="M35" s="874"/>
      <c r="N35" s="874"/>
      <c r="O35" s="874"/>
    </row>
    <row r="36" spans="1:15">
      <c r="A36" s="196" t="s">
        <v>1054</v>
      </c>
      <c r="G36" s="875"/>
      <c r="H36" s="875"/>
      <c r="I36" s="875"/>
      <c r="J36" s="875"/>
      <c r="L36" s="196" t="s">
        <v>710</v>
      </c>
    </row>
  </sheetData>
  <mergeCells count="17">
    <mergeCell ref="G36:J36"/>
    <mergeCell ref="A9:E9"/>
    <mergeCell ref="A10:E10"/>
    <mergeCell ref="A30:B30"/>
    <mergeCell ref="D13:O13"/>
    <mergeCell ref="J12:O12"/>
    <mergeCell ref="G33:O33"/>
    <mergeCell ref="G34:O34"/>
    <mergeCell ref="G35:O35"/>
    <mergeCell ref="K1:L1"/>
    <mergeCell ref="G1:H1"/>
    <mergeCell ref="A3:L3"/>
    <mergeCell ref="A4:L4"/>
    <mergeCell ref="A13:A14"/>
    <mergeCell ref="B13:B14"/>
    <mergeCell ref="C13:C14"/>
    <mergeCell ref="C2:I2"/>
  </mergeCells>
  <printOptions horizontalCentered="1"/>
  <pageMargins left="0.70866141732283472" right="0.70866141732283472" top="0.23622047244094491" bottom="0" header="0.31496062992125984" footer="0.31496062992125984"/>
  <pageSetup paperSize="9" scale="99" orientation="landscape" r:id="rId1"/>
</worksheet>
</file>

<file path=xl/worksheets/sheet53.xml><?xml version="1.0" encoding="utf-8"?>
<worksheet xmlns="http://schemas.openxmlformats.org/spreadsheetml/2006/main" xmlns:r="http://schemas.openxmlformats.org/officeDocument/2006/relationships">
  <sheetPr>
    <pageSetUpPr fitToPage="1"/>
  </sheetPr>
  <dimension ref="A1:P32"/>
  <sheetViews>
    <sheetView topLeftCell="A16" zoomScale="80" zoomScaleNormal="80" zoomScaleSheetLayoutView="80" workbookViewId="0">
      <selection activeCell="J32" sqref="J32"/>
    </sheetView>
  </sheetViews>
  <sheetFormatPr defaultRowHeight="12.75"/>
  <cols>
    <col min="2" max="2" width="25.42578125" customWidth="1"/>
    <col min="4" max="4" width="8.42578125" customWidth="1"/>
    <col min="5" max="5" width="12.85546875" customWidth="1"/>
    <col min="6" max="6" width="16" customWidth="1"/>
    <col min="7" max="7" width="15.28515625" customWidth="1"/>
    <col min="8" max="8" width="17" customWidth="1"/>
    <col min="9" max="9" width="18" customWidth="1"/>
    <col min="10" max="10" width="11.140625" customWidth="1"/>
    <col min="11" max="11" width="12.7109375" customWidth="1"/>
    <col min="12" max="12" width="11.42578125" customWidth="1"/>
    <col min="13" max="13" width="15.42578125" customWidth="1"/>
  </cols>
  <sheetData>
    <row r="1" spans="1:16" ht="18">
      <c r="C1" s="876" t="s">
        <v>0</v>
      </c>
      <c r="D1" s="876"/>
      <c r="E1" s="876"/>
      <c r="F1" s="876"/>
      <c r="G1" s="876"/>
      <c r="H1" s="876"/>
      <c r="I1" s="876"/>
      <c r="J1" s="220"/>
      <c r="K1" s="220"/>
      <c r="L1" s="1030" t="s">
        <v>530</v>
      </c>
      <c r="M1" s="1030"/>
      <c r="N1" s="220"/>
      <c r="O1" s="220"/>
      <c r="P1" s="220"/>
    </row>
    <row r="2" spans="1:16" ht="21">
      <c r="B2" s="877" t="s">
        <v>747</v>
      </c>
      <c r="C2" s="877"/>
      <c r="D2" s="877"/>
      <c r="E2" s="877"/>
      <c r="F2" s="877"/>
      <c r="G2" s="877"/>
      <c r="H2" s="877"/>
      <c r="I2" s="877"/>
      <c r="J2" s="877"/>
      <c r="K2" s="877"/>
      <c r="L2" s="877"/>
      <c r="M2" s="221"/>
      <c r="N2" s="221"/>
      <c r="O2" s="221"/>
      <c r="P2" s="221"/>
    </row>
    <row r="3" spans="1:16" ht="21">
      <c r="C3" s="188"/>
      <c r="D3" s="188"/>
      <c r="E3" s="188"/>
      <c r="F3" s="188"/>
      <c r="G3" s="188"/>
      <c r="H3" s="188"/>
      <c r="I3" s="188"/>
      <c r="J3" s="188"/>
      <c r="K3" s="188"/>
      <c r="L3" s="188"/>
      <c r="M3" s="188"/>
      <c r="N3" s="221"/>
      <c r="O3" s="221"/>
      <c r="P3" s="221"/>
    </row>
    <row r="4" spans="1:16" ht="20.25" customHeight="1">
      <c r="A4" s="1041" t="s">
        <v>529</v>
      </c>
      <c r="B4" s="1041"/>
      <c r="C4" s="1041"/>
      <c r="D4" s="1041"/>
      <c r="E4" s="1041"/>
      <c r="F4" s="1041"/>
      <c r="G4" s="1041"/>
      <c r="H4" s="1041"/>
      <c r="I4" s="1041"/>
      <c r="J4" s="1041"/>
      <c r="K4" s="1041"/>
      <c r="L4" s="1041"/>
      <c r="M4" s="1041"/>
    </row>
    <row r="5" spans="1:16" ht="20.25" customHeight="1">
      <c r="A5" s="899" t="s">
        <v>1037</v>
      </c>
      <c r="B5" s="899"/>
      <c r="C5" s="899"/>
      <c r="D5" s="899"/>
      <c r="E5" s="899"/>
      <c r="F5" s="899"/>
      <c r="G5" s="899"/>
      <c r="H5" s="936" t="s">
        <v>1025</v>
      </c>
      <c r="I5" s="936"/>
      <c r="J5" s="936"/>
      <c r="K5" s="936"/>
      <c r="L5" s="936"/>
      <c r="M5" s="936"/>
      <c r="N5" s="94"/>
    </row>
    <row r="6" spans="1:16" ht="15" customHeight="1">
      <c r="A6" s="954" t="s">
        <v>73</v>
      </c>
      <c r="B6" s="954" t="s">
        <v>291</v>
      </c>
      <c r="C6" s="1042" t="s">
        <v>421</v>
      </c>
      <c r="D6" s="1043"/>
      <c r="E6" s="1043"/>
      <c r="F6" s="1043"/>
      <c r="G6" s="1044"/>
      <c r="H6" s="953" t="s">
        <v>418</v>
      </c>
      <c r="I6" s="953"/>
      <c r="J6" s="953"/>
      <c r="K6" s="953"/>
      <c r="L6" s="953"/>
      <c r="M6" s="954" t="s">
        <v>292</v>
      </c>
    </row>
    <row r="7" spans="1:16" ht="12.75" customHeight="1">
      <c r="A7" s="955"/>
      <c r="B7" s="955"/>
      <c r="C7" s="1045"/>
      <c r="D7" s="1046"/>
      <c r="E7" s="1046"/>
      <c r="F7" s="1046"/>
      <c r="G7" s="1047"/>
      <c r="H7" s="953"/>
      <c r="I7" s="953"/>
      <c r="J7" s="953"/>
      <c r="K7" s="953"/>
      <c r="L7" s="953"/>
      <c r="M7" s="955"/>
    </row>
    <row r="8" spans="1:16" ht="5.25" customHeight="1">
      <c r="A8" s="955"/>
      <c r="B8" s="955"/>
      <c r="C8" s="1045"/>
      <c r="D8" s="1046"/>
      <c r="E8" s="1046"/>
      <c r="F8" s="1046"/>
      <c r="G8" s="1047"/>
      <c r="H8" s="953"/>
      <c r="I8" s="953"/>
      <c r="J8" s="953"/>
      <c r="K8" s="953"/>
      <c r="L8" s="953"/>
      <c r="M8" s="955"/>
    </row>
    <row r="9" spans="1:16" ht="68.25" customHeight="1">
      <c r="A9" s="956"/>
      <c r="B9" s="956"/>
      <c r="C9" s="226" t="s">
        <v>293</v>
      </c>
      <c r="D9" s="226" t="s">
        <v>294</v>
      </c>
      <c r="E9" s="226" t="s">
        <v>295</v>
      </c>
      <c r="F9" s="226" t="s">
        <v>296</v>
      </c>
      <c r="G9" s="253" t="s">
        <v>297</v>
      </c>
      <c r="H9" s="252" t="s">
        <v>417</v>
      </c>
      <c r="I9" s="252" t="s">
        <v>422</v>
      </c>
      <c r="J9" s="252" t="s">
        <v>419</v>
      </c>
      <c r="K9" s="252" t="s">
        <v>420</v>
      </c>
      <c r="L9" s="252" t="s">
        <v>46</v>
      </c>
      <c r="M9" s="956"/>
    </row>
    <row r="10" spans="1:16" ht="15">
      <c r="A10" s="227">
        <v>1</v>
      </c>
      <c r="B10" s="227">
        <v>2</v>
      </c>
      <c r="C10" s="227">
        <v>3</v>
      </c>
      <c r="D10" s="227">
        <v>4</v>
      </c>
      <c r="E10" s="227">
        <v>5</v>
      </c>
      <c r="F10" s="227">
        <v>6</v>
      </c>
      <c r="G10" s="227">
        <v>7</v>
      </c>
      <c r="H10" s="227">
        <v>8</v>
      </c>
      <c r="I10" s="227">
        <v>9</v>
      </c>
      <c r="J10" s="227">
        <v>10</v>
      </c>
      <c r="K10" s="227">
        <v>11</v>
      </c>
      <c r="L10" s="227">
        <v>12</v>
      </c>
      <c r="M10" s="227">
        <v>13</v>
      </c>
    </row>
    <row r="11" spans="1:16" ht="27" customHeight="1">
      <c r="A11" s="48">
        <v>1</v>
      </c>
      <c r="B11" s="47" t="s">
        <v>901</v>
      </c>
      <c r="C11" s="439">
        <v>0</v>
      </c>
      <c r="D11" s="711">
        <v>0</v>
      </c>
      <c r="E11" s="711">
        <v>0</v>
      </c>
      <c r="F11" s="711">
        <v>0</v>
      </c>
      <c r="G11" s="711">
        <v>0</v>
      </c>
      <c r="H11" s="712"/>
      <c r="I11" s="712"/>
      <c r="J11" s="712"/>
      <c r="K11" s="712"/>
      <c r="L11" s="712"/>
      <c r="M11" s="712"/>
    </row>
    <row r="12" spans="1:16" ht="27" customHeight="1">
      <c r="A12" s="48">
        <v>2</v>
      </c>
      <c r="B12" s="47" t="s">
        <v>902</v>
      </c>
      <c r="C12" s="439">
        <v>0</v>
      </c>
      <c r="D12" s="711">
        <v>0</v>
      </c>
      <c r="E12" s="711">
        <v>0</v>
      </c>
      <c r="F12" s="711">
        <v>0</v>
      </c>
      <c r="G12" s="711">
        <v>0</v>
      </c>
      <c r="H12" s="712"/>
      <c r="I12" s="712"/>
      <c r="J12" s="712"/>
      <c r="K12" s="712"/>
      <c r="L12" s="712"/>
      <c r="M12" s="712"/>
    </row>
    <row r="13" spans="1:16" ht="27" customHeight="1">
      <c r="A13" s="48">
        <v>3</v>
      </c>
      <c r="B13" s="47" t="s">
        <v>903</v>
      </c>
      <c r="C13" s="439">
        <v>0</v>
      </c>
      <c r="D13" s="711">
        <v>0</v>
      </c>
      <c r="E13" s="711">
        <v>0</v>
      </c>
      <c r="F13" s="711">
        <v>0</v>
      </c>
      <c r="G13" s="711">
        <v>0</v>
      </c>
      <c r="H13" s="712"/>
      <c r="I13" s="712"/>
      <c r="J13" s="712"/>
      <c r="K13" s="712"/>
      <c r="L13" s="712"/>
      <c r="M13" s="712"/>
    </row>
    <row r="14" spans="1:16" ht="27" customHeight="1">
      <c r="A14" s="48">
        <v>4</v>
      </c>
      <c r="B14" s="47" t="s">
        <v>904</v>
      </c>
      <c r="C14" s="439">
        <v>0</v>
      </c>
      <c r="D14" s="711">
        <v>0</v>
      </c>
      <c r="E14" s="711">
        <v>0</v>
      </c>
      <c r="F14" s="711">
        <v>0</v>
      </c>
      <c r="G14" s="711">
        <v>0</v>
      </c>
      <c r="H14" s="712"/>
      <c r="I14" s="712"/>
      <c r="J14" s="712"/>
      <c r="K14" s="712"/>
      <c r="L14" s="712"/>
      <c r="M14" s="712"/>
    </row>
    <row r="15" spans="1:16" ht="27" customHeight="1">
      <c r="A15" s="48">
        <v>5</v>
      </c>
      <c r="B15" s="47" t="s">
        <v>905</v>
      </c>
      <c r="C15" s="439">
        <v>0</v>
      </c>
      <c r="D15" s="711">
        <v>0</v>
      </c>
      <c r="E15" s="711">
        <v>0</v>
      </c>
      <c r="F15" s="711">
        <v>0</v>
      </c>
      <c r="G15" s="711">
        <v>0</v>
      </c>
      <c r="H15" s="712"/>
      <c r="I15" s="712"/>
      <c r="J15" s="712"/>
      <c r="K15" s="712"/>
      <c r="L15" s="712"/>
      <c r="M15" s="712"/>
    </row>
    <row r="16" spans="1:16" ht="27" customHeight="1">
      <c r="A16" s="48">
        <v>6</v>
      </c>
      <c r="B16" s="47" t="s">
        <v>906</v>
      </c>
      <c r="C16" s="439">
        <v>0</v>
      </c>
      <c r="D16" s="711">
        <v>0</v>
      </c>
      <c r="E16" s="711">
        <v>0</v>
      </c>
      <c r="F16" s="711">
        <v>0</v>
      </c>
      <c r="G16" s="711">
        <v>0</v>
      </c>
      <c r="H16" s="712"/>
      <c r="I16" s="712"/>
      <c r="J16" s="712"/>
      <c r="K16" s="712"/>
      <c r="L16" s="712"/>
      <c r="M16" s="712"/>
    </row>
    <row r="17" spans="1:13" ht="27" customHeight="1">
      <c r="A17" s="48">
        <v>7</v>
      </c>
      <c r="B17" s="47" t="s">
        <v>907</v>
      </c>
      <c r="C17" s="439">
        <v>0</v>
      </c>
      <c r="D17" s="711">
        <v>0</v>
      </c>
      <c r="E17" s="711">
        <v>0</v>
      </c>
      <c r="F17" s="711">
        <v>0</v>
      </c>
      <c r="G17" s="711">
        <v>0</v>
      </c>
      <c r="H17" s="712"/>
      <c r="I17" s="712"/>
      <c r="J17" s="712"/>
      <c r="K17" s="712"/>
      <c r="L17" s="712"/>
      <c r="M17" s="712"/>
    </row>
    <row r="18" spans="1:13" ht="27" customHeight="1">
      <c r="A18" s="48">
        <v>8</v>
      </c>
      <c r="B18" s="47" t="s">
        <v>908</v>
      </c>
      <c r="C18" s="439">
        <v>0</v>
      </c>
      <c r="D18" s="711">
        <v>0</v>
      </c>
      <c r="E18" s="711">
        <v>0</v>
      </c>
      <c r="F18" s="711">
        <v>0</v>
      </c>
      <c r="G18" s="711">
        <v>0</v>
      </c>
      <c r="H18" s="712"/>
      <c r="I18" s="712"/>
      <c r="J18" s="712"/>
      <c r="K18" s="712"/>
      <c r="L18" s="712"/>
      <c r="M18" s="712"/>
    </row>
    <row r="19" spans="1:13" ht="27" customHeight="1">
      <c r="A19" s="48">
        <v>9</v>
      </c>
      <c r="B19" s="47" t="s">
        <v>909</v>
      </c>
      <c r="C19" s="439">
        <v>0</v>
      </c>
      <c r="D19" s="711">
        <v>0</v>
      </c>
      <c r="E19" s="711">
        <v>0</v>
      </c>
      <c r="F19" s="711">
        <v>0</v>
      </c>
      <c r="G19" s="711">
        <v>0</v>
      </c>
      <c r="H19" s="713"/>
      <c r="I19" s="713"/>
      <c r="J19" s="713"/>
      <c r="K19" s="713"/>
      <c r="L19" s="713"/>
      <c r="M19" s="713"/>
    </row>
    <row r="20" spans="1:13" ht="27" customHeight="1">
      <c r="A20" s="48">
        <v>10</v>
      </c>
      <c r="B20" s="47" t="s">
        <v>910</v>
      </c>
      <c r="C20" s="439">
        <v>0</v>
      </c>
      <c r="D20" s="711">
        <v>0</v>
      </c>
      <c r="E20" s="711">
        <v>0</v>
      </c>
      <c r="F20" s="711">
        <v>0</v>
      </c>
      <c r="G20" s="711">
        <v>0</v>
      </c>
      <c r="H20" s="714"/>
      <c r="I20" s="714"/>
      <c r="J20" s="714"/>
      <c r="K20" s="714"/>
      <c r="L20" s="714"/>
      <c r="M20" s="714"/>
    </row>
    <row r="21" spans="1:13" ht="27" customHeight="1">
      <c r="A21" s="48">
        <v>11</v>
      </c>
      <c r="B21" s="47" t="s">
        <v>911</v>
      </c>
      <c r="C21" s="439">
        <v>0</v>
      </c>
      <c r="D21" s="711">
        <v>0</v>
      </c>
      <c r="E21" s="711">
        <v>0</v>
      </c>
      <c r="F21" s="711">
        <v>0</v>
      </c>
      <c r="G21" s="711">
        <v>0</v>
      </c>
      <c r="H21" s="714"/>
      <c r="I21" s="714"/>
      <c r="J21" s="714"/>
      <c r="K21" s="714"/>
      <c r="L21" s="714"/>
      <c r="M21" s="714"/>
    </row>
    <row r="22" spans="1:13" ht="27" customHeight="1">
      <c r="A22" s="48">
        <v>12</v>
      </c>
      <c r="B22" s="47" t="s">
        <v>912</v>
      </c>
      <c r="C22" s="439">
        <v>0</v>
      </c>
      <c r="D22" s="711">
        <v>0</v>
      </c>
      <c r="E22" s="711">
        <v>0</v>
      </c>
      <c r="F22" s="711">
        <v>0</v>
      </c>
      <c r="G22" s="711">
        <v>0</v>
      </c>
      <c r="H22" s="714"/>
      <c r="I22" s="714"/>
      <c r="J22" s="714"/>
      <c r="K22" s="714"/>
      <c r="L22" s="714"/>
      <c r="M22" s="714"/>
    </row>
    <row r="23" spans="1:13" ht="27" customHeight="1">
      <c r="A23" s="48">
        <v>13</v>
      </c>
      <c r="B23" s="47" t="s">
        <v>913</v>
      </c>
      <c r="C23" s="439">
        <v>0</v>
      </c>
      <c r="D23" s="711">
        <v>0</v>
      </c>
      <c r="E23" s="711">
        <v>0</v>
      </c>
      <c r="F23" s="711">
        <v>0</v>
      </c>
      <c r="G23" s="711">
        <v>0</v>
      </c>
      <c r="H23" s="47"/>
      <c r="I23" s="47"/>
      <c r="J23" s="47"/>
      <c r="K23" s="47"/>
      <c r="L23" s="47"/>
      <c r="M23" s="47"/>
    </row>
    <row r="24" spans="1:13" ht="27" customHeight="1">
      <c r="A24" s="48">
        <v>14</v>
      </c>
      <c r="B24" s="47" t="s">
        <v>914</v>
      </c>
      <c r="C24" s="439">
        <v>0</v>
      </c>
      <c r="D24" s="711">
        <v>0</v>
      </c>
      <c r="E24" s="711">
        <v>0</v>
      </c>
      <c r="F24" s="711">
        <v>0</v>
      </c>
      <c r="G24" s="711">
        <v>0</v>
      </c>
      <c r="H24" s="47"/>
      <c r="I24" s="47"/>
      <c r="J24" s="47"/>
      <c r="K24" s="47"/>
      <c r="L24" s="47"/>
      <c r="M24" s="47"/>
    </row>
    <row r="25" spans="1:13" ht="33" customHeight="1">
      <c r="A25" s="801" t="s">
        <v>17</v>
      </c>
      <c r="B25" s="801"/>
      <c r="C25" s="682">
        <v>0</v>
      </c>
      <c r="D25" s="512">
        <v>0</v>
      </c>
      <c r="E25" s="512">
        <v>0</v>
      </c>
      <c r="F25" s="512">
        <v>0</v>
      </c>
      <c r="G25" s="512">
        <v>0</v>
      </c>
      <c r="H25" s="48"/>
      <c r="I25" s="48"/>
      <c r="J25" s="48"/>
      <c r="K25" s="48"/>
      <c r="L25" s="48"/>
      <c r="M25" s="48"/>
    </row>
    <row r="26" spans="1:13" ht="35.450000000000003" customHeight="1">
      <c r="A26" s="1048" t="s">
        <v>952</v>
      </c>
      <c r="B26" s="1048"/>
      <c r="C26" s="1048"/>
      <c r="D26" s="1048"/>
      <c r="E26" s="1048"/>
      <c r="F26" s="1048"/>
      <c r="G26" s="1048"/>
      <c r="H26" s="1048"/>
      <c r="I26" s="1048"/>
      <c r="J26" s="1048"/>
      <c r="K26" s="1048"/>
      <c r="L26" s="1048"/>
      <c r="M26" s="1048"/>
    </row>
    <row r="27" spans="1:13" ht="35.450000000000003" customHeight="1">
      <c r="A27" s="626"/>
      <c r="B27" s="626"/>
      <c r="C27" s="626"/>
      <c r="D27" s="626"/>
      <c r="E27" s="626"/>
      <c r="F27" s="626"/>
      <c r="G27" s="626"/>
      <c r="H27" s="626"/>
      <c r="I27" s="626"/>
      <c r="J27" s="626"/>
      <c r="K27" s="626"/>
      <c r="L27" s="626"/>
      <c r="M27" s="626"/>
    </row>
    <row r="29" spans="1:13" s="538" customFormat="1" ht="18.600000000000001" customHeight="1">
      <c r="A29" s="200"/>
      <c r="B29" s="200"/>
      <c r="C29" s="200"/>
      <c r="D29" s="200"/>
      <c r="G29" s="1040"/>
      <c r="H29" s="1040"/>
      <c r="I29" s="1040" t="s">
        <v>1056</v>
      </c>
      <c r="J29" s="1040"/>
      <c r="K29" s="1040"/>
      <c r="L29" s="715"/>
    </row>
    <row r="30" spans="1:13" s="538" customFormat="1" ht="18.600000000000001" customHeight="1">
      <c r="A30" s="200"/>
      <c r="B30" s="200"/>
      <c r="C30" s="200"/>
      <c r="D30" s="200"/>
      <c r="G30" s="1040" t="s">
        <v>13</v>
      </c>
      <c r="H30" s="1040"/>
      <c r="I30" s="1040"/>
      <c r="J30" s="1040"/>
      <c r="K30" s="1040"/>
      <c r="L30" s="1040"/>
      <c r="M30" s="1040"/>
    </row>
    <row r="31" spans="1:13" s="538" customFormat="1" ht="18.600000000000001" customHeight="1">
      <c r="A31" s="200"/>
      <c r="B31" s="200"/>
      <c r="C31" s="200"/>
      <c r="D31" s="200"/>
      <c r="G31" s="1040" t="s">
        <v>1026</v>
      </c>
      <c r="H31" s="1040"/>
      <c r="I31" s="1040"/>
      <c r="J31" s="1040"/>
      <c r="K31" s="1040"/>
      <c r="L31" s="1040"/>
      <c r="M31" s="1040"/>
    </row>
    <row r="32" spans="1:13" s="538" customFormat="1" ht="18.600000000000001" customHeight="1">
      <c r="A32" s="200" t="s">
        <v>1054</v>
      </c>
      <c r="C32" s="200"/>
      <c r="D32" s="200"/>
      <c r="G32" s="914" t="s">
        <v>83</v>
      </c>
      <c r="H32" s="914"/>
      <c r="I32" s="664"/>
      <c r="J32" s="664"/>
      <c r="K32" s="664"/>
      <c r="L32" s="664"/>
    </row>
  </sheetData>
  <mergeCells count="18">
    <mergeCell ref="B2:L2"/>
    <mergeCell ref="L1:M1"/>
    <mergeCell ref="C1:I1"/>
    <mergeCell ref="G32:H32"/>
    <mergeCell ref="G29:H29"/>
    <mergeCell ref="H6:L8"/>
    <mergeCell ref="H5:M5"/>
    <mergeCell ref="A4:M4"/>
    <mergeCell ref="A5:G5"/>
    <mergeCell ref="G30:M30"/>
    <mergeCell ref="G31:M31"/>
    <mergeCell ref="M6:M9"/>
    <mergeCell ref="A6:A9"/>
    <mergeCell ref="B6:B9"/>
    <mergeCell ref="C6:G8"/>
    <mergeCell ref="A25:B25"/>
    <mergeCell ref="A26:M26"/>
    <mergeCell ref="I29:K29"/>
  </mergeCells>
  <printOptions horizontalCentered="1"/>
  <pageMargins left="0.70866141732283472" right="0.70866141732283472" top="0.23622047244094491" bottom="0" header="0.31496062992125984" footer="0.31496062992125984"/>
  <pageSetup paperSize="9" scale="73" orientation="landscape" r:id="rId1"/>
  <colBreaks count="1" manualBreakCount="1">
    <brk id="13" max="1048575" man="1"/>
  </colBreaks>
</worksheet>
</file>

<file path=xl/worksheets/sheet54.xml><?xml version="1.0" encoding="utf-8"?>
<worksheet xmlns="http://schemas.openxmlformats.org/spreadsheetml/2006/main" xmlns:r="http://schemas.openxmlformats.org/officeDocument/2006/relationships">
  <dimension ref="A1:L46"/>
  <sheetViews>
    <sheetView topLeftCell="A28" zoomScaleSheetLayoutView="63" workbookViewId="0">
      <selection activeCell="A32" sqref="A32"/>
    </sheetView>
  </sheetViews>
  <sheetFormatPr defaultRowHeight="12.75"/>
  <cols>
    <col min="1" max="1" width="40.85546875" customWidth="1"/>
    <col min="2" max="2" width="36" customWidth="1"/>
    <col min="3" max="3" width="26" customWidth="1"/>
    <col min="4" max="4" width="26.28515625" customWidth="1"/>
    <col min="5" max="5" width="34.28515625" customWidth="1"/>
    <col min="6" max="6" width="38.42578125" customWidth="1"/>
  </cols>
  <sheetData>
    <row r="1" spans="1:12" ht="18">
      <c r="A1" s="876" t="s">
        <v>0</v>
      </c>
      <c r="B1" s="876"/>
      <c r="C1" s="876"/>
      <c r="D1" s="876"/>
      <c r="E1" s="876"/>
      <c r="F1" s="231" t="s">
        <v>532</v>
      </c>
      <c r="G1" s="220"/>
      <c r="H1" s="220"/>
      <c r="I1" s="220"/>
      <c r="J1" s="220"/>
      <c r="K1" s="220"/>
      <c r="L1" s="220"/>
    </row>
    <row r="2" spans="1:12" ht="21">
      <c r="A2" s="877" t="s">
        <v>747</v>
      </c>
      <c r="B2" s="877"/>
      <c r="C2" s="877"/>
      <c r="D2" s="877"/>
      <c r="E2" s="877"/>
      <c r="F2" s="877"/>
      <c r="G2" s="221"/>
      <c r="H2" s="221"/>
      <c r="I2" s="221"/>
      <c r="J2" s="221"/>
      <c r="K2" s="221"/>
      <c r="L2" s="221"/>
    </row>
    <row r="3" spans="1:12">
      <c r="A3" s="150"/>
      <c r="B3" s="150"/>
      <c r="C3" s="150"/>
      <c r="D3" s="150"/>
      <c r="E3" s="150"/>
      <c r="F3" s="150"/>
    </row>
    <row r="4" spans="1:12" ht="18.75">
      <c r="A4" s="1049" t="s">
        <v>531</v>
      </c>
      <c r="B4" s="1049"/>
      <c r="C4" s="1049"/>
      <c r="D4" s="1049"/>
      <c r="E4" s="1049"/>
      <c r="F4" s="1049"/>
      <c r="G4" s="1049"/>
    </row>
    <row r="5" spans="1:12" ht="18.75">
      <c r="A5" s="190" t="s">
        <v>900</v>
      </c>
      <c r="B5" s="232"/>
      <c r="C5" s="232"/>
      <c r="D5" s="232"/>
      <c r="E5" s="232"/>
      <c r="F5" s="232"/>
      <c r="G5" s="232"/>
    </row>
    <row r="6" spans="1:12" ht="31.5">
      <c r="A6" s="233"/>
      <c r="B6" s="234" t="s">
        <v>321</v>
      </c>
      <c r="C6" s="234" t="s">
        <v>322</v>
      </c>
      <c r="D6" s="234" t="s">
        <v>323</v>
      </c>
      <c r="E6" s="235"/>
      <c r="F6" s="235"/>
    </row>
    <row r="7" spans="1:12" ht="15">
      <c r="A7" s="315" t="s">
        <v>324</v>
      </c>
      <c r="B7" s="513" t="s">
        <v>953</v>
      </c>
      <c r="C7" s="513" t="s">
        <v>953</v>
      </c>
      <c r="D7" s="513" t="s">
        <v>953</v>
      </c>
      <c r="E7" s="235"/>
      <c r="F7" s="235"/>
    </row>
    <row r="8" spans="1:12" ht="13.5" customHeight="1">
      <c r="A8" s="236" t="s">
        <v>325</v>
      </c>
      <c r="B8" s="513" t="s">
        <v>953</v>
      </c>
      <c r="C8" s="513" t="s">
        <v>953</v>
      </c>
      <c r="D8" s="513" t="s">
        <v>953</v>
      </c>
      <c r="E8" s="235"/>
      <c r="F8" s="235"/>
    </row>
    <row r="9" spans="1:12" ht="13.5" customHeight="1">
      <c r="A9" s="236" t="s">
        <v>326</v>
      </c>
      <c r="B9" s="513" t="s">
        <v>954</v>
      </c>
      <c r="C9" s="513" t="s">
        <v>954</v>
      </c>
      <c r="D9" s="513" t="s">
        <v>954</v>
      </c>
      <c r="E9" s="235"/>
      <c r="F9" s="235"/>
    </row>
    <row r="10" spans="1:12" ht="13.5" customHeight="1">
      <c r="A10" s="237" t="s">
        <v>327</v>
      </c>
      <c r="B10" s="513" t="s">
        <v>955</v>
      </c>
      <c r="C10" s="513" t="s">
        <v>955</v>
      </c>
      <c r="D10" s="513" t="s">
        <v>955</v>
      </c>
      <c r="E10" s="235"/>
      <c r="F10" s="235"/>
    </row>
    <row r="11" spans="1:12" ht="13.5" customHeight="1">
      <c r="A11" s="237" t="s">
        <v>328</v>
      </c>
      <c r="B11" s="513" t="s">
        <v>956</v>
      </c>
      <c r="C11" s="513" t="s">
        <v>953</v>
      </c>
      <c r="D11" s="513" t="s">
        <v>953</v>
      </c>
      <c r="E11" s="235"/>
      <c r="F11" s="235"/>
    </row>
    <row r="12" spans="1:12" ht="13.5" customHeight="1">
      <c r="A12" s="237" t="s">
        <v>329</v>
      </c>
      <c r="B12" s="513" t="s">
        <v>955</v>
      </c>
      <c r="C12" s="513" t="s">
        <v>955</v>
      </c>
      <c r="D12" s="513" t="s">
        <v>955</v>
      </c>
      <c r="E12" s="235"/>
      <c r="F12" s="235"/>
    </row>
    <row r="13" spans="1:12" ht="20.45" customHeight="1">
      <c r="A13" s="237" t="s">
        <v>330</v>
      </c>
      <c r="B13" s="513" t="s">
        <v>958</v>
      </c>
      <c r="C13" s="513" t="s">
        <v>957</v>
      </c>
      <c r="D13" s="513" t="s">
        <v>957</v>
      </c>
      <c r="E13" s="235"/>
      <c r="F13" s="235"/>
    </row>
    <row r="14" spans="1:12" ht="13.5" customHeight="1">
      <c r="A14" s="237" t="s">
        <v>331</v>
      </c>
      <c r="B14" s="513" t="s">
        <v>953</v>
      </c>
      <c r="C14" s="513"/>
      <c r="D14" s="513"/>
      <c r="E14" s="235"/>
      <c r="F14" s="235"/>
    </row>
    <row r="15" spans="1:12" ht="13.5" customHeight="1">
      <c r="A15" s="237" t="s">
        <v>332</v>
      </c>
      <c r="B15" s="236"/>
      <c r="C15" s="236"/>
      <c r="D15" s="236"/>
      <c r="E15" s="235"/>
      <c r="F15" s="235"/>
    </row>
    <row r="16" spans="1:12" ht="13.5" customHeight="1">
      <c r="A16" s="237" t="s">
        <v>333</v>
      </c>
      <c r="B16" s="236"/>
      <c r="C16" s="236"/>
      <c r="D16" s="236"/>
      <c r="E16" s="235"/>
      <c r="F16" s="235"/>
    </row>
    <row r="17" spans="1:7" ht="13.5" customHeight="1">
      <c r="A17" s="237" t="s">
        <v>334</v>
      </c>
      <c r="B17" s="236"/>
      <c r="C17" s="236"/>
      <c r="D17" s="236"/>
      <c r="E17" s="235"/>
      <c r="F17" s="235"/>
    </row>
    <row r="18" spans="1:7" ht="5.45" customHeight="1">
      <c r="A18" s="238"/>
      <c r="B18" s="239"/>
      <c r="C18" s="239"/>
      <c r="D18" s="239"/>
      <c r="E18" s="235"/>
      <c r="F18" s="235"/>
    </row>
    <row r="19" spans="1:7" ht="13.5" customHeight="1">
      <c r="A19" s="1050" t="s">
        <v>335</v>
      </c>
      <c r="B19" s="1050"/>
      <c r="C19" s="1050"/>
      <c r="D19" s="1050"/>
      <c r="E19" s="1050"/>
      <c r="F19" s="1050"/>
      <c r="G19" s="1050"/>
    </row>
    <row r="20" spans="1:7" ht="15">
      <c r="A20" s="235"/>
      <c r="B20" s="235"/>
      <c r="C20" s="235"/>
      <c r="D20" s="235"/>
      <c r="E20" s="1051" t="s">
        <v>1023</v>
      </c>
      <c r="F20" s="1051"/>
      <c r="G20" s="104"/>
    </row>
    <row r="21" spans="1:7" ht="46.15" customHeight="1">
      <c r="A21" s="224" t="s">
        <v>424</v>
      </c>
      <c r="B21" s="224" t="s">
        <v>3</v>
      </c>
      <c r="C21" s="240" t="s">
        <v>336</v>
      </c>
      <c r="D21" s="241" t="s">
        <v>337</v>
      </c>
      <c r="E21" s="290" t="s">
        <v>338</v>
      </c>
      <c r="F21" s="290" t="s">
        <v>339</v>
      </c>
      <c r="G21" s="12"/>
    </row>
    <row r="22" spans="1:7" ht="31.15" customHeight="1">
      <c r="A22" s="236" t="s">
        <v>340</v>
      </c>
      <c r="B22" s="636" t="s">
        <v>987</v>
      </c>
      <c r="C22" s="636">
        <v>8</v>
      </c>
      <c r="D22" s="638" t="s">
        <v>990</v>
      </c>
      <c r="E22" s="639" t="s">
        <v>988</v>
      </c>
      <c r="F22" s="639" t="s">
        <v>989</v>
      </c>
    </row>
    <row r="23" spans="1:7" ht="15">
      <c r="A23" s="236" t="s">
        <v>341</v>
      </c>
      <c r="B23" s="636"/>
      <c r="C23" s="636"/>
      <c r="D23" s="638"/>
      <c r="E23" s="639"/>
      <c r="F23" s="639"/>
    </row>
    <row r="24" spans="1:7" ht="49.15" customHeight="1">
      <c r="A24" s="236" t="s">
        <v>342</v>
      </c>
      <c r="B24" s="636" t="s">
        <v>997</v>
      </c>
      <c r="C24" s="623">
        <v>19</v>
      </c>
      <c r="D24" s="638" t="s">
        <v>998</v>
      </c>
      <c r="E24" s="639" t="s">
        <v>999</v>
      </c>
      <c r="F24" s="639" t="s">
        <v>1000</v>
      </c>
    </row>
    <row r="25" spans="1:7" ht="30.6" customHeight="1">
      <c r="A25" s="236" t="s">
        <v>343</v>
      </c>
      <c r="B25" s="636" t="s">
        <v>1018</v>
      </c>
      <c r="C25" s="623">
        <v>7</v>
      </c>
      <c r="D25" s="638" t="s">
        <v>1019</v>
      </c>
      <c r="E25" s="639" t="s">
        <v>1015</v>
      </c>
      <c r="F25" s="639" t="s">
        <v>1020</v>
      </c>
    </row>
    <row r="26" spans="1:7" ht="22.9" customHeight="1">
      <c r="A26" s="236" t="s">
        <v>344</v>
      </c>
      <c r="B26" s="636"/>
      <c r="C26" s="623"/>
      <c r="D26" s="638"/>
      <c r="E26" s="639"/>
      <c r="F26" s="639"/>
    </row>
    <row r="27" spans="1:7" ht="15">
      <c r="A27" s="236" t="s">
        <v>345</v>
      </c>
      <c r="B27" s="636"/>
      <c r="C27" s="623"/>
      <c r="D27" s="638"/>
      <c r="E27" s="639"/>
      <c r="F27" s="639"/>
    </row>
    <row r="28" spans="1:7" ht="25.5">
      <c r="A28" s="236" t="s">
        <v>346</v>
      </c>
      <c r="B28" s="636" t="s">
        <v>991</v>
      </c>
      <c r="C28" s="623">
        <v>15</v>
      </c>
      <c r="D28" s="638" t="s">
        <v>992</v>
      </c>
      <c r="E28" s="639" t="s">
        <v>994</v>
      </c>
      <c r="F28" s="639" t="s">
        <v>993</v>
      </c>
    </row>
    <row r="29" spans="1:7" ht="15">
      <c r="A29" s="236" t="s">
        <v>347</v>
      </c>
      <c r="B29" s="636"/>
      <c r="C29" s="636"/>
      <c r="D29" s="638"/>
      <c r="E29" s="639"/>
      <c r="F29" s="639"/>
    </row>
    <row r="30" spans="1:7" ht="15">
      <c r="A30" s="236" t="s">
        <v>348</v>
      </c>
      <c r="B30" s="636"/>
      <c r="C30" s="636"/>
      <c r="D30" s="638"/>
      <c r="E30" s="639"/>
      <c r="F30" s="639"/>
    </row>
    <row r="31" spans="1:7" ht="24.6" customHeight="1">
      <c r="A31" s="236" t="s">
        <v>349</v>
      </c>
      <c r="B31" s="636" t="s">
        <v>1017</v>
      </c>
      <c r="C31" s="636">
        <v>3</v>
      </c>
      <c r="D31" s="640">
        <v>43647</v>
      </c>
      <c r="E31" s="639" t="s">
        <v>1015</v>
      </c>
      <c r="F31" s="639" t="s">
        <v>1009</v>
      </c>
    </row>
    <row r="32" spans="1:7" ht="34.15" customHeight="1">
      <c r="A32" s="236" t="s">
        <v>350</v>
      </c>
      <c r="B32" s="636" t="s">
        <v>1008</v>
      </c>
      <c r="C32" s="636">
        <v>7</v>
      </c>
      <c r="D32" s="640">
        <v>43647</v>
      </c>
      <c r="E32" s="639" t="s">
        <v>1015</v>
      </c>
      <c r="F32" s="639" t="s">
        <v>1009</v>
      </c>
    </row>
    <row r="33" spans="1:7" ht="52.15" customHeight="1">
      <c r="A33" s="236" t="s">
        <v>351</v>
      </c>
      <c r="B33" s="636" t="s">
        <v>1004</v>
      </c>
      <c r="C33" s="636">
        <v>5</v>
      </c>
      <c r="D33" s="638" t="s">
        <v>1005</v>
      </c>
      <c r="E33" s="639" t="s">
        <v>1006</v>
      </c>
      <c r="F33" s="639" t="s">
        <v>1007</v>
      </c>
    </row>
    <row r="34" spans="1:7" ht="15">
      <c r="A34" s="236" t="s">
        <v>352</v>
      </c>
      <c r="B34" s="636"/>
      <c r="C34" s="636"/>
      <c r="D34" s="638"/>
      <c r="E34" s="639"/>
      <c r="F34" s="639"/>
    </row>
    <row r="35" spans="1:7" ht="45" customHeight="1">
      <c r="A35" s="236" t="s">
        <v>353</v>
      </c>
      <c r="B35" s="636" t="s">
        <v>1001</v>
      </c>
      <c r="C35" s="636">
        <v>20</v>
      </c>
      <c r="D35" s="638" t="s">
        <v>995</v>
      </c>
      <c r="E35" s="639" t="s">
        <v>1003</v>
      </c>
      <c r="F35" s="639" t="s">
        <v>1002</v>
      </c>
    </row>
    <row r="36" spans="1:7" ht="31.15" customHeight="1">
      <c r="A36" s="236" t="s">
        <v>354</v>
      </c>
      <c r="B36" s="636" t="s">
        <v>1013</v>
      </c>
      <c r="C36" s="636">
        <v>4</v>
      </c>
      <c r="D36" s="638" t="s">
        <v>1014</v>
      </c>
      <c r="E36" s="639" t="s">
        <v>1015</v>
      </c>
      <c r="F36" s="639" t="s">
        <v>1016</v>
      </c>
    </row>
    <row r="37" spans="1:7" ht="15">
      <c r="A37" s="236" t="s">
        <v>355</v>
      </c>
      <c r="B37" s="636"/>
      <c r="C37" s="636"/>
      <c r="D37" s="638"/>
      <c r="E37" s="639"/>
      <c r="F37" s="639"/>
    </row>
    <row r="38" spans="1:7" ht="74.45" customHeight="1">
      <c r="A38" s="236" t="s">
        <v>46</v>
      </c>
      <c r="B38" s="636" t="s">
        <v>1010</v>
      </c>
      <c r="C38" s="636">
        <v>6</v>
      </c>
      <c r="D38" s="638" t="s">
        <v>996</v>
      </c>
      <c r="E38" s="639" t="s">
        <v>1011</v>
      </c>
      <c r="F38" s="639" t="s">
        <v>1012</v>
      </c>
    </row>
    <row r="39" spans="1:7" ht="35.450000000000003" customHeight="1">
      <c r="A39" s="637" t="s">
        <v>17</v>
      </c>
      <c r="B39" s="637"/>
      <c r="C39" s="637">
        <v>94</v>
      </c>
      <c r="D39" s="641"/>
      <c r="E39" s="637" t="s">
        <v>1021</v>
      </c>
      <c r="F39" s="637" t="s">
        <v>1022</v>
      </c>
    </row>
    <row r="43" spans="1:7" ht="15" customHeight="1">
      <c r="A43" s="196"/>
      <c r="B43" s="196"/>
      <c r="C43" s="196"/>
      <c r="D43" s="874" t="s">
        <v>1056</v>
      </c>
      <c r="E43" s="874"/>
      <c r="F43" s="874"/>
      <c r="G43" s="197"/>
    </row>
    <row r="44" spans="1:7" ht="15" customHeight="1">
      <c r="A44" s="196"/>
      <c r="B44" s="196"/>
      <c r="C44" s="196"/>
      <c r="D44" s="874" t="s">
        <v>13</v>
      </c>
      <c r="E44" s="874"/>
      <c r="F44" s="874"/>
      <c r="G44" s="197"/>
    </row>
    <row r="45" spans="1:7" ht="15" customHeight="1">
      <c r="A45" s="196"/>
      <c r="B45" s="196"/>
      <c r="C45" s="196"/>
      <c r="D45" s="874" t="s">
        <v>1026</v>
      </c>
      <c r="E45" s="874"/>
      <c r="F45" s="874"/>
      <c r="G45" s="197"/>
    </row>
    <row r="46" spans="1:7">
      <c r="A46" s="196" t="s">
        <v>1054</v>
      </c>
      <c r="C46" s="196"/>
      <c r="D46" s="198" t="s">
        <v>83</v>
      </c>
      <c r="E46" s="198"/>
      <c r="F46" s="198"/>
      <c r="G46" s="201"/>
    </row>
  </sheetData>
  <mergeCells count="8">
    <mergeCell ref="D43:F43"/>
    <mergeCell ref="D44:F44"/>
    <mergeCell ref="D45:F45"/>
    <mergeCell ref="A1:E1"/>
    <mergeCell ref="A2:F2"/>
    <mergeCell ref="A4:G4"/>
    <mergeCell ref="A19:G19"/>
    <mergeCell ref="E20:F20"/>
  </mergeCells>
  <printOptions horizontalCentered="1"/>
  <pageMargins left="0.70866141732283472" right="0.70866141732283472" top="0.23622047244094491" bottom="0" header="0.24" footer="0.15748031496062992"/>
  <pageSetup paperSize="9" scale="60" orientation="landscape" r:id="rId1"/>
</worksheet>
</file>

<file path=xl/worksheets/sheet55.xml><?xml version="1.0" encoding="utf-8"?>
<worksheet xmlns="http://schemas.openxmlformats.org/spreadsheetml/2006/main" xmlns:r="http://schemas.openxmlformats.org/officeDocument/2006/relationships">
  <sheetPr>
    <pageSetUpPr fitToPage="1"/>
  </sheetPr>
  <dimension ref="B2:H15"/>
  <sheetViews>
    <sheetView zoomScaleSheetLayoutView="90" workbookViewId="0">
      <selection activeCell="H28" sqref="H28"/>
    </sheetView>
  </sheetViews>
  <sheetFormatPr defaultRowHeight="12.75"/>
  <cols>
    <col min="8" max="8" width="14.140625" customWidth="1"/>
  </cols>
  <sheetData>
    <row r="2" spans="2:8">
      <c r="B2" s="14"/>
    </row>
    <row r="4" spans="2:8" ht="12.75" customHeight="1">
      <c r="B4" s="1052" t="s">
        <v>1049</v>
      </c>
      <c r="C4" s="1052"/>
      <c r="D4" s="1052"/>
      <c r="E4" s="1052"/>
      <c r="F4" s="1052"/>
      <c r="G4" s="1052"/>
      <c r="H4" s="1052"/>
    </row>
    <row r="5" spans="2:8" ht="12.75" customHeight="1">
      <c r="B5" s="1052"/>
      <c r="C5" s="1052"/>
      <c r="D5" s="1052"/>
      <c r="E5" s="1052"/>
      <c r="F5" s="1052"/>
      <c r="G5" s="1052"/>
      <c r="H5" s="1052"/>
    </row>
    <row r="6" spans="2:8" ht="12.75" customHeight="1">
      <c r="B6" s="1052"/>
      <c r="C6" s="1052"/>
      <c r="D6" s="1052"/>
      <c r="E6" s="1052"/>
      <c r="F6" s="1052"/>
      <c r="G6" s="1052"/>
      <c r="H6" s="1052"/>
    </row>
    <row r="7" spans="2:8" ht="12.75" customHeight="1">
      <c r="B7" s="1052"/>
      <c r="C7" s="1052"/>
      <c r="D7" s="1052"/>
      <c r="E7" s="1052"/>
      <c r="F7" s="1052"/>
      <c r="G7" s="1052"/>
      <c r="H7" s="1052"/>
    </row>
    <row r="8" spans="2:8" ht="12.75" customHeight="1">
      <c r="B8" s="1052"/>
      <c r="C8" s="1052"/>
      <c r="D8" s="1052"/>
      <c r="E8" s="1052"/>
      <c r="F8" s="1052"/>
      <c r="G8" s="1052"/>
      <c r="H8" s="1052"/>
    </row>
    <row r="9" spans="2:8" ht="12.75" customHeight="1">
      <c r="B9" s="1052"/>
      <c r="C9" s="1052"/>
      <c r="D9" s="1052"/>
      <c r="E9" s="1052"/>
      <c r="F9" s="1052"/>
      <c r="G9" s="1052"/>
      <c r="H9" s="1052"/>
    </row>
    <row r="10" spans="2:8" ht="12.75" customHeight="1">
      <c r="B10" s="1052"/>
      <c r="C10" s="1052"/>
      <c r="D10" s="1052"/>
      <c r="E10" s="1052"/>
      <c r="F10" s="1052"/>
      <c r="G10" s="1052"/>
      <c r="H10" s="1052"/>
    </row>
    <row r="11" spans="2:8" ht="12.75" customHeight="1">
      <c r="B11" s="1052"/>
      <c r="C11" s="1052"/>
      <c r="D11" s="1052"/>
      <c r="E11" s="1052"/>
      <c r="F11" s="1052"/>
      <c r="G11" s="1052"/>
      <c r="H11" s="1052"/>
    </row>
    <row r="12" spans="2:8" ht="12.75" customHeight="1">
      <c r="B12" s="1052"/>
      <c r="C12" s="1052"/>
      <c r="D12" s="1052"/>
      <c r="E12" s="1052"/>
      <c r="F12" s="1052"/>
      <c r="G12" s="1052"/>
      <c r="H12" s="1052"/>
    </row>
    <row r="13" spans="2:8" ht="12.75" customHeight="1">
      <c r="B13" s="1052"/>
      <c r="C13" s="1052"/>
      <c r="D13" s="1052"/>
      <c r="E13" s="1052"/>
      <c r="F13" s="1052"/>
      <c r="G13" s="1052"/>
      <c r="H13" s="1052"/>
    </row>
    <row r="14" spans="2:8">
      <c r="B14" s="1053" t="s">
        <v>1048</v>
      </c>
      <c r="C14" s="1053"/>
      <c r="D14" s="1053"/>
      <c r="E14" s="1053"/>
      <c r="F14" s="1053"/>
      <c r="G14" s="1053"/>
      <c r="H14" s="1053"/>
    </row>
    <row r="15" spans="2:8">
      <c r="B15" s="1053"/>
      <c r="C15" s="1053"/>
      <c r="D15" s="1053"/>
      <c r="E15" s="1053"/>
      <c r="F15" s="1053"/>
      <c r="G15" s="1053"/>
      <c r="H15" s="1053"/>
    </row>
  </sheetData>
  <mergeCells count="2">
    <mergeCell ref="B4:H13"/>
    <mergeCell ref="B14:H15"/>
  </mergeCells>
  <printOptions horizontalCentered="1"/>
  <pageMargins left="0.70866141732283472" right="0.70866141732283472" top="0.23622047244094491" bottom="0" header="0.31496062992125984" footer="0.31496062992125984"/>
  <pageSetup paperSize="9" orientation="landscape" verticalDpi="4294967295" r:id="rId1"/>
</worksheet>
</file>

<file path=xl/worksheets/sheet56.xml><?xml version="1.0" encoding="utf-8"?>
<worksheet xmlns="http://schemas.openxmlformats.org/spreadsheetml/2006/main" xmlns:r="http://schemas.openxmlformats.org/officeDocument/2006/relationships">
  <sheetPr>
    <pageSetUpPr fitToPage="1"/>
  </sheetPr>
  <dimension ref="A1:T31"/>
  <sheetViews>
    <sheetView topLeftCell="A10" zoomScale="90" zoomScaleNormal="90" zoomScaleSheetLayoutView="100" workbookViewId="0">
      <selection activeCell="J31" sqref="J31"/>
    </sheetView>
  </sheetViews>
  <sheetFormatPr defaultColWidth="9.140625" defaultRowHeight="14.25"/>
  <cols>
    <col min="1" max="1" width="4.7109375" style="44" customWidth="1"/>
    <col min="2" max="2" width="16.85546875" style="44" customWidth="1"/>
    <col min="3" max="3" width="11.7109375" style="44" customWidth="1"/>
    <col min="4" max="4" width="12" style="44" customWidth="1"/>
    <col min="5" max="5" width="12.140625" style="44" customWidth="1"/>
    <col min="6" max="6" width="17.42578125" style="44" customWidth="1"/>
    <col min="7" max="7" width="12.42578125" style="44" customWidth="1"/>
    <col min="8" max="8" width="16" style="44" customWidth="1"/>
    <col min="9" max="9" width="12.7109375" style="44" customWidth="1"/>
    <col min="10" max="10" width="15" style="44" customWidth="1"/>
    <col min="11" max="11" width="16.85546875" style="44" customWidth="1"/>
    <col min="12" max="12" width="11.85546875" style="44" customWidth="1"/>
    <col min="13" max="16384" width="9.140625" style="44"/>
  </cols>
  <sheetData>
    <row r="1" spans="1:20" ht="15" customHeight="1">
      <c r="C1" s="751"/>
      <c r="D1" s="751"/>
      <c r="E1" s="751"/>
      <c r="F1" s="751"/>
      <c r="G1" s="751"/>
      <c r="H1" s="751"/>
      <c r="I1" s="153"/>
      <c r="J1" s="934" t="s">
        <v>533</v>
      </c>
      <c r="K1" s="934"/>
    </row>
    <row r="2" spans="1:20" s="51" customFormat="1" ht="19.5" customHeight="1">
      <c r="A2" s="1060" t="s">
        <v>0</v>
      </c>
      <c r="B2" s="1060"/>
      <c r="C2" s="1060"/>
      <c r="D2" s="1060"/>
      <c r="E2" s="1060"/>
      <c r="F2" s="1060"/>
      <c r="G2" s="1060"/>
      <c r="H2" s="1060"/>
      <c r="I2" s="1060"/>
      <c r="J2" s="1060"/>
      <c r="K2" s="1060"/>
    </row>
    <row r="3" spans="1:20" s="51" customFormat="1" ht="19.5" customHeight="1">
      <c r="A3" s="1059" t="s">
        <v>747</v>
      </c>
      <c r="B3" s="1059"/>
      <c r="C3" s="1059"/>
      <c r="D3" s="1059"/>
      <c r="E3" s="1059"/>
      <c r="F3" s="1059"/>
      <c r="G3" s="1059"/>
      <c r="H3" s="1059"/>
      <c r="I3" s="1059"/>
      <c r="J3" s="1059"/>
      <c r="K3" s="1059"/>
    </row>
    <row r="4" spans="1:20" s="51" customFormat="1" ht="14.25" customHeight="1">
      <c r="A4" s="59"/>
      <c r="B4" s="59"/>
      <c r="C4" s="59"/>
      <c r="D4" s="59"/>
      <c r="E4" s="59"/>
      <c r="F4" s="59"/>
      <c r="G4" s="59"/>
      <c r="H4" s="59"/>
      <c r="I4" s="59"/>
      <c r="J4" s="59"/>
      <c r="K4" s="59"/>
    </row>
    <row r="5" spans="1:20" s="51" customFormat="1" ht="18" customHeight="1">
      <c r="A5" s="993" t="s">
        <v>752</v>
      </c>
      <c r="B5" s="993"/>
      <c r="C5" s="993"/>
      <c r="D5" s="993"/>
      <c r="E5" s="993"/>
      <c r="F5" s="993"/>
      <c r="G5" s="993"/>
      <c r="H5" s="993"/>
      <c r="I5" s="993"/>
      <c r="J5" s="993"/>
      <c r="K5" s="993"/>
    </row>
    <row r="6" spans="1:20" ht="15.75">
      <c r="A6" s="786" t="s">
        <v>900</v>
      </c>
      <c r="B6" s="786"/>
      <c r="C6" s="100"/>
      <c r="D6" s="100"/>
      <c r="E6" s="100"/>
      <c r="F6" s="100"/>
      <c r="G6" s="100"/>
      <c r="H6" s="100"/>
      <c r="I6" s="100"/>
      <c r="J6" s="100"/>
      <c r="K6" s="100"/>
    </row>
    <row r="7" spans="1:20" ht="29.25" customHeight="1">
      <c r="A7" s="1057" t="s">
        <v>73</v>
      </c>
      <c r="B7" s="1057" t="s">
        <v>74</v>
      </c>
      <c r="C7" s="1057" t="s">
        <v>75</v>
      </c>
      <c r="D7" s="1057" t="s">
        <v>156</v>
      </c>
      <c r="E7" s="1057"/>
      <c r="F7" s="1057"/>
      <c r="G7" s="1057"/>
      <c r="H7" s="1057"/>
      <c r="I7" s="805" t="s">
        <v>238</v>
      </c>
      <c r="J7" s="1057" t="s">
        <v>76</v>
      </c>
      <c r="K7" s="1057" t="s">
        <v>478</v>
      </c>
      <c r="L7" s="1054" t="s">
        <v>77</v>
      </c>
      <c r="S7" s="50"/>
      <c r="T7" s="50"/>
    </row>
    <row r="8" spans="1:20" ht="33.75" customHeight="1">
      <c r="A8" s="1057"/>
      <c r="B8" s="1057"/>
      <c r="C8" s="1057"/>
      <c r="D8" s="1057" t="s">
        <v>78</v>
      </c>
      <c r="E8" s="1057" t="s">
        <v>79</v>
      </c>
      <c r="F8" s="1057"/>
      <c r="G8" s="1057"/>
      <c r="H8" s="46" t="s">
        <v>80</v>
      </c>
      <c r="I8" s="1058"/>
      <c r="J8" s="1057"/>
      <c r="K8" s="1057"/>
      <c r="L8" s="1054"/>
    </row>
    <row r="9" spans="1:20" ht="30">
      <c r="A9" s="1057"/>
      <c r="B9" s="1057"/>
      <c r="C9" s="1057"/>
      <c r="D9" s="1057"/>
      <c r="E9" s="46" t="s">
        <v>81</v>
      </c>
      <c r="F9" s="46" t="s">
        <v>82</v>
      </c>
      <c r="G9" s="46" t="s">
        <v>17</v>
      </c>
      <c r="H9" s="46"/>
      <c r="I9" s="806"/>
      <c r="J9" s="1057"/>
      <c r="K9" s="1057"/>
      <c r="L9" s="1054"/>
    </row>
    <row r="10" spans="1:20" s="141" customFormat="1" ht="17.100000000000001" customHeight="1">
      <c r="A10" s="140">
        <v>1</v>
      </c>
      <c r="B10" s="140">
        <v>2</v>
      </c>
      <c r="C10" s="140">
        <v>3</v>
      </c>
      <c r="D10" s="140">
        <v>4</v>
      </c>
      <c r="E10" s="140">
        <v>5</v>
      </c>
      <c r="F10" s="140">
        <v>6</v>
      </c>
      <c r="G10" s="140">
        <v>7</v>
      </c>
      <c r="H10" s="140">
        <v>8</v>
      </c>
      <c r="I10" s="140">
        <v>9</v>
      </c>
      <c r="J10" s="140">
        <v>10</v>
      </c>
      <c r="K10" s="140">
        <v>11</v>
      </c>
      <c r="L10" s="140">
        <v>12</v>
      </c>
    </row>
    <row r="11" spans="1:20" ht="22.9" customHeight="1">
      <c r="A11" s="53">
        <v>1</v>
      </c>
      <c r="B11" s="54" t="s">
        <v>831</v>
      </c>
      <c r="C11" s="48">
        <v>30</v>
      </c>
      <c r="D11" s="47">
        <v>19</v>
      </c>
      <c r="E11" s="524">
        <v>4</v>
      </c>
      <c r="F11" s="524">
        <v>7</v>
      </c>
      <c r="G11" s="525">
        <v>11</v>
      </c>
      <c r="H11" s="525">
        <v>30</v>
      </c>
      <c r="I11" s="525">
        <v>0</v>
      </c>
      <c r="J11" s="524">
        <f>I11</f>
        <v>0</v>
      </c>
      <c r="K11" s="524">
        <v>0</v>
      </c>
      <c r="L11" s="47"/>
    </row>
    <row r="12" spans="1:20" ht="22.9" customHeight="1">
      <c r="A12" s="53">
        <v>2</v>
      </c>
      <c r="B12" s="54" t="s">
        <v>832</v>
      </c>
      <c r="C12" s="48">
        <v>31</v>
      </c>
      <c r="D12" s="47">
        <v>20</v>
      </c>
      <c r="E12" s="524">
        <v>5</v>
      </c>
      <c r="F12" s="524">
        <v>6</v>
      </c>
      <c r="G12" s="525">
        <v>11</v>
      </c>
      <c r="H12" s="525">
        <v>31</v>
      </c>
      <c r="I12" s="525">
        <v>0</v>
      </c>
      <c r="J12" s="524">
        <f t="shared" ref="J12:J22" si="0">I12</f>
        <v>0</v>
      </c>
      <c r="K12" s="524">
        <v>0</v>
      </c>
      <c r="L12" s="47"/>
    </row>
    <row r="13" spans="1:20" ht="22.9" customHeight="1">
      <c r="A13" s="53">
        <v>3</v>
      </c>
      <c r="B13" s="54" t="s">
        <v>833</v>
      </c>
      <c r="C13" s="48">
        <v>30</v>
      </c>
      <c r="D13" s="47"/>
      <c r="E13" s="524">
        <v>4</v>
      </c>
      <c r="F13" s="524">
        <v>4</v>
      </c>
      <c r="G13" s="524">
        <f t="shared" ref="G13:G22" si="1">SUM(E13:F13)</f>
        <v>8</v>
      </c>
      <c r="H13" s="524">
        <f t="shared" ref="H13:H22" si="2">D13+G13</f>
        <v>8</v>
      </c>
      <c r="I13" s="524">
        <f t="shared" ref="I13:I22" si="3">C13-H13</f>
        <v>22</v>
      </c>
      <c r="J13" s="524">
        <f t="shared" si="0"/>
        <v>22</v>
      </c>
      <c r="K13" s="524">
        <v>0</v>
      </c>
      <c r="L13" s="47"/>
    </row>
    <row r="14" spans="1:20" ht="22.9" customHeight="1">
      <c r="A14" s="53">
        <v>4</v>
      </c>
      <c r="B14" s="54" t="s">
        <v>834</v>
      </c>
      <c r="C14" s="48">
        <v>31</v>
      </c>
      <c r="D14" s="47"/>
      <c r="E14" s="524">
        <v>4</v>
      </c>
      <c r="F14" s="524">
        <v>6</v>
      </c>
      <c r="G14" s="524">
        <f t="shared" si="1"/>
        <v>10</v>
      </c>
      <c r="H14" s="524">
        <f t="shared" si="2"/>
        <v>10</v>
      </c>
      <c r="I14" s="524">
        <f t="shared" si="3"/>
        <v>21</v>
      </c>
      <c r="J14" s="524">
        <f t="shared" si="0"/>
        <v>21</v>
      </c>
      <c r="K14" s="524">
        <v>0</v>
      </c>
      <c r="L14" s="47"/>
    </row>
    <row r="15" spans="1:20" ht="22.9" customHeight="1">
      <c r="A15" s="53">
        <v>5</v>
      </c>
      <c r="B15" s="54" t="s">
        <v>835</v>
      </c>
      <c r="C15" s="48">
        <v>31</v>
      </c>
      <c r="D15" s="47"/>
      <c r="E15" s="524">
        <v>5</v>
      </c>
      <c r="F15" s="524">
        <v>7</v>
      </c>
      <c r="G15" s="524">
        <f t="shared" si="1"/>
        <v>12</v>
      </c>
      <c r="H15" s="524">
        <f t="shared" si="2"/>
        <v>12</v>
      </c>
      <c r="I15" s="524">
        <f t="shared" si="3"/>
        <v>19</v>
      </c>
      <c r="J15" s="524">
        <f t="shared" si="0"/>
        <v>19</v>
      </c>
      <c r="K15" s="524">
        <v>0</v>
      </c>
      <c r="L15" s="47"/>
    </row>
    <row r="16" spans="1:20" s="52" customFormat="1" ht="22.9" customHeight="1">
      <c r="A16" s="53">
        <v>6</v>
      </c>
      <c r="B16" s="54" t="s">
        <v>836</v>
      </c>
      <c r="C16" s="53">
        <v>30</v>
      </c>
      <c r="D16" s="54"/>
      <c r="E16" s="526">
        <v>4</v>
      </c>
      <c r="F16" s="526">
        <v>8</v>
      </c>
      <c r="G16" s="524">
        <f t="shared" si="1"/>
        <v>12</v>
      </c>
      <c r="H16" s="524">
        <f t="shared" si="2"/>
        <v>12</v>
      </c>
      <c r="I16" s="524">
        <f t="shared" si="3"/>
        <v>18</v>
      </c>
      <c r="J16" s="524">
        <f t="shared" si="0"/>
        <v>18</v>
      </c>
      <c r="K16" s="524">
        <v>0</v>
      </c>
      <c r="L16" s="54"/>
    </row>
    <row r="17" spans="1:12" s="52" customFormat="1" ht="22.9" customHeight="1">
      <c r="A17" s="53">
        <v>7</v>
      </c>
      <c r="B17" s="54" t="s">
        <v>837</v>
      </c>
      <c r="C17" s="53">
        <v>31</v>
      </c>
      <c r="D17" s="54"/>
      <c r="E17" s="526">
        <v>4</v>
      </c>
      <c r="F17" s="526">
        <v>8</v>
      </c>
      <c r="G17" s="524">
        <f t="shared" si="1"/>
        <v>12</v>
      </c>
      <c r="H17" s="524">
        <f t="shared" si="2"/>
        <v>12</v>
      </c>
      <c r="I17" s="524">
        <f t="shared" si="3"/>
        <v>19</v>
      </c>
      <c r="J17" s="524">
        <f t="shared" si="0"/>
        <v>19</v>
      </c>
      <c r="K17" s="524">
        <v>0</v>
      </c>
      <c r="L17" s="54"/>
    </row>
    <row r="18" spans="1:12" s="52" customFormat="1" ht="22.9" customHeight="1">
      <c r="A18" s="53">
        <v>8</v>
      </c>
      <c r="B18" s="54" t="s">
        <v>838</v>
      </c>
      <c r="C18" s="53">
        <v>30</v>
      </c>
      <c r="D18" s="54"/>
      <c r="E18" s="526">
        <v>5</v>
      </c>
      <c r="F18" s="526">
        <v>4</v>
      </c>
      <c r="G18" s="524">
        <f t="shared" si="1"/>
        <v>9</v>
      </c>
      <c r="H18" s="524">
        <f t="shared" si="2"/>
        <v>9</v>
      </c>
      <c r="I18" s="524">
        <f t="shared" si="3"/>
        <v>21</v>
      </c>
      <c r="J18" s="524">
        <f t="shared" si="0"/>
        <v>21</v>
      </c>
      <c r="K18" s="524">
        <v>0</v>
      </c>
      <c r="L18" s="54"/>
    </row>
    <row r="19" spans="1:12" s="52" customFormat="1" ht="22.9" customHeight="1">
      <c r="A19" s="53">
        <v>9</v>
      </c>
      <c r="B19" s="54" t="s">
        <v>839</v>
      </c>
      <c r="C19" s="53">
        <v>31</v>
      </c>
      <c r="D19" s="54"/>
      <c r="E19" s="526">
        <v>4</v>
      </c>
      <c r="F19" s="526">
        <v>7</v>
      </c>
      <c r="G19" s="524">
        <v>13</v>
      </c>
      <c r="H19" s="524">
        <f t="shared" si="2"/>
        <v>13</v>
      </c>
      <c r="I19" s="524">
        <f t="shared" si="3"/>
        <v>18</v>
      </c>
      <c r="J19" s="524">
        <f t="shared" si="0"/>
        <v>18</v>
      </c>
      <c r="K19" s="524">
        <v>0</v>
      </c>
      <c r="L19" s="54"/>
    </row>
    <row r="20" spans="1:12" s="52" customFormat="1" ht="22.9" customHeight="1">
      <c r="A20" s="53">
        <v>10</v>
      </c>
      <c r="B20" s="54" t="s">
        <v>840</v>
      </c>
      <c r="C20" s="53">
        <v>31</v>
      </c>
      <c r="D20" s="54"/>
      <c r="E20" s="526">
        <v>5</v>
      </c>
      <c r="F20" s="526">
        <v>6</v>
      </c>
      <c r="G20" s="524">
        <f t="shared" si="1"/>
        <v>11</v>
      </c>
      <c r="H20" s="524">
        <f t="shared" si="2"/>
        <v>11</v>
      </c>
      <c r="I20" s="524">
        <f t="shared" si="3"/>
        <v>20</v>
      </c>
      <c r="J20" s="524">
        <f t="shared" si="0"/>
        <v>20</v>
      </c>
      <c r="K20" s="524">
        <v>0</v>
      </c>
      <c r="L20" s="54"/>
    </row>
    <row r="21" spans="1:12" s="52" customFormat="1" ht="22.9" customHeight="1">
      <c r="A21" s="53">
        <v>11</v>
      </c>
      <c r="B21" s="54" t="s">
        <v>841</v>
      </c>
      <c r="C21" s="53">
        <v>28</v>
      </c>
      <c r="D21" s="55"/>
      <c r="E21" s="527">
        <v>4</v>
      </c>
      <c r="F21" s="527">
        <v>5</v>
      </c>
      <c r="G21" s="524">
        <f t="shared" si="1"/>
        <v>9</v>
      </c>
      <c r="H21" s="524">
        <f t="shared" si="2"/>
        <v>9</v>
      </c>
      <c r="I21" s="524">
        <f t="shared" si="3"/>
        <v>19</v>
      </c>
      <c r="J21" s="524">
        <f t="shared" si="0"/>
        <v>19</v>
      </c>
      <c r="K21" s="524">
        <v>0</v>
      </c>
      <c r="L21" s="54"/>
    </row>
    <row r="22" spans="1:12" s="52" customFormat="1" ht="22.9" customHeight="1">
      <c r="A22" s="53">
        <v>12</v>
      </c>
      <c r="B22" s="54" t="s">
        <v>842</v>
      </c>
      <c r="C22" s="53">
        <v>31</v>
      </c>
      <c r="D22" s="55"/>
      <c r="E22" s="527">
        <v>4</v>
      </c>
      <c r="F22" s="527">
        <v>4</v>
      </c>
      <c r="G22" s="524">
        <f t="shared" si="1"/>
        <v>8</v>
      </c>
      <c r="H22" s="524">
        <f t="shared" si="2"/>
        <v>8</v>
      </c>
      <c r="I22" s="524">
        <f t="shared" si="3"/>
        <v>23</v>
      </c>
      <c r="J22" s="524">
        <f t="shared" si="0"/>
        <v>23</v>
      </c>
      <c r="K22" s="524">
        <v>0</v>
      </c>
      <c r="L22" s="54"/>
    </row>
    <row r="23" spans="1:12" s="52" customFormat="1" ht="22.9" customHeight="1">
      <c r="A23" s="716"/>
      <c r="B23" s="717" t="s">
        <v>17</v>
      </c>
      <c r="C23" s="661">
        <v>365</v>
      </c>
      <c r="D23" s="661">
        <v>39</v>
      </c>
      <c r="E23" s="718">
        <v>52</v>
      </c>
      <c r="F23" s="718">
        <v>72</v>
      </c>
      <c r="G23" s="718">
        <v>126</v>
      </c>
      <c r="H23" s="718">
        <v>165</v>
      </c>
      <c r="I23" s="718">
        <v>200</v>
      </c>
      <c r="J23" s="718">
        <v>200</v>
      </c>
      <c r="K23" s="718">
        <v>0</v>
      </c>
      <c r="L23" s="716"/>
    </row>
    <row r="24" spans="1:12" s="52" customFormat="1" ht="11.25" customHeight="1">
      <c r="A24" s="56"/>
      <c r="B24" s="57"/>
      <c r="C24" s="58"/>
      <c r="D24" s="56"/>
      <c r="E24" s="56"/>
      <c r="F24" s="56"/>
      <c r="G24" s="56"/>
      <c r="H24" s="56"/>
      <c r="I24" s="56"/>
      <c r="J24" s="56"/>
      <c r="K24" s="56"/>
    </row>
    <row r="25" spans="1:12" ht="15">
      <c r="A25" s="49" t="s">
        <v>107</v>
      </c>
      <c r="B25" s="49"/>
      <c r="C25" s="49"/>
      <c r="D25" s="49"/>
      <c r="E25" s="49"/>
      <c r="F25" s="49"/>
      <c r="G25" s="49"/>
      <c r="H25" s="49"/>
      <c r="I25" s="49"/>
      <c r="J25" s="49"/>
    </row>
    <row r="26" spans="1:12" ht="15">
      <c r="A26" s="49"/>
      <c r="B26" s="49"/>
      <c r="C26" s="49"/>
      <c r="D26" s="49"/>
      <c r="E26" s="49"/>
      <c r="F26" s="49"/>
      <c r="G26" s="49"/>
      <c r="H26" s="49"/>
      <c r="I26" s="49"/>
      <c r="J26" s="49"/>
    </row>
    <row r="27" spans="1:12" ht="15">
      <c r="A27" s="49"/>
      <c r="B27" s="49"/>
      <c r="C27" s="49"/>
      <c r="D27" s="49"/>
      <c r="E27" s="49"/>
      <c r="F27" s="49"/>
      <c r="G27" s="49"/>
      <c r="H27" s="49"/>
      <c r="I27" s="49"/>
      <c r="J27" s="49"/>
    </row>
    <row r="28" spans="1:12" ht="15">
      <c r="A28" s="49" t="s">
        <v>1054</v>
      </c>
      <c r="B28" s="49"/>
      <c r="C28" s="49"/>
      <c r="D28" s="49"/>
      <c r="E28" s="49"/>
      <c r="F28" s="49"/>
      <c r="G28" s="49"/>
      <c r="H28" s="49"/>
      <c r="I28" s="49"/>
      <c r="J28" s="1055" t="s">
        <v>1056</v>
      </c>
      <c r="K28" s="1055"/>
    </row>
    <row r="29" spans="1:12" ht="15">
      <c r="A29" s="1056" t="s">
        <v>13</v>
      </c>
      <c r="B29" s="1056"/>
      <c r="C29" s="1056"/>
      <c r="D29" s="1056"/>
      <c r="E29" s="1056"/>
      <c r="F29" s="1056"/>
      <c r="G29" s="1056"/>
      <c r="H29" s="1056"/>
      <c r="I29" s="1056"/>
      <c r="J29" s="1056"/>
      <c r="K29" s="1056"/>
    </row>
    <row r="30" spans="1:12" ht="15">
      <c r="A30" s="1056" t="s">
        <v>1030</v>
      </c>
      <c r="B30" s="1056"/>
      <c r="C30" s="1056"/>
      <c r="D30" s="1056"/>
      <c r="E30" s="1056"/>
      <c r="F30" s="1056"/>
      <c r="G30" s="1056"/>
      <c r="H30" s="1056"/>
      <c r="I30" s="1056"/>
      <c r="J30" s="1056"/>
      <c r="K30" s="1056"/>
    </row>
    <row r="31" spans="1:12" ht="15">
      <c r="A31" s="49"/>
      <c r="B31" s="49"/>
      <c r="C31" s="49"/>
      <c r="D31" s="49"/>
      <c r="E31" s="49"/>
      <c r="F31" s="49"/>
      <c r="G31" s="49"/>
      <c r="I31" s="49" t="s">
        <v>83</v>
      </c>
      <c r="J31" s="49"/>
      <c r="K31" s="49"/>
    </row>
  </sheetData>
  <mergeCells count="19">
    <mergeCell ref="C1:H1"/>
    <mergeCell ref="J1:K1"/>
    <mergeCell ref="A3:K3"/>
    <mergeCell ref="A2:K2"/>
    <mergeCell ref="A6:B6"/>
    <mergeCell ref="L7:L9"/>
    <mergeCell ref="J28:K28"/>
    <mergeCell ref="A29:K29"/>
    <mergeCell ref="A30:K30"/>
    <mergeCell ref="A5:K5"/>
    <mergeCell ref="A7:A9"/>
    <mergeCell ref="B7:B9"/>
    <mergeCell ref="C7:C9"/>
    <mergeCell ref="D7:H7"/>
    <mergeCell ref="J7:J9"/>
    <mergeCell ref="K7:K9"/>
    <mergeCell ref="D8:D9"/>
    <mergeCell ref="E8:G8"/>
    <mergeCell ref="I7:I9"/>
  </mergeCells>
  <phoneticPr fontId="0" type="noConversion"/>
  <printOptions horizontalCentered="1"/>
  <pageMargins left="0.70866141732283472" right="0.70866141732283472" top="0.23622047244094491" bottom="0" header="0.31496062992125984" footer="0.31496062992125984"/>
  <pageSetup paperSize="9" scale="83" orientation="landscape" r:id="rId1"/>
</worksheet>
</file>

<file path=xl/worksheets/sheet57.xml><?xml version="1.0" encoding="utf-8"?>
<worksheet xmlns="http://schemas.openxmlformats.org/spreadsheetml/2006/main" xmlns:r="http://schemas.openxmlformats.org/officeDocument/2006/relationships">
  <sheetPr>
    <pageSetUpPr fitToPage="1"/>
  </sheetPr>
  <dimension ref="A1:S32"/>
  <sheetViews>
    <sheetView topLeftCell="A10" zoomScaleSheetLayoutView="100" workbookViewId="0">
      <selection activeCell="J32" sqref="J32"/>
    </sheetView>
  </sheetViews>
  <sheetFormatPr defaultColWidth="9.140625" defaultRowHeight="14.25"/>
  <cols>
    <col min="1" max="1" width="4.7109375" style="44" customWidth="1"/>
    <col min="2" max="2" width="16.85546875" style="44" customWidth="1"/>
    <col min="3" max="3" width="11.7109375" style="44" customWidth="1"/>
    <col min="4" max="4" width="12" style="44" customWidth="1"/>
    <col min="5" max="5" width="11.85546875" style="44" customWidth="1"/>
    <col min="6" max="6" width="18.85546875" style="44" customWidth="1"/>
    <col min="7" max="7" width="10.140625" style="44" customWidth="1"/>
    <col min="8" max="8" width="14.7109375" style="44" customWidth="1"/>
    <col min="9" max="9" width="15.28515625" style="44" customWidth="1"/>
    <col min="10" max="10" width="14.7109375" style="44" customWidth="1"/>
    <col min="11" max="11" width="11.85546875" style="44" customWidth="1"/>
    <col min="12" max="16384" width="9.140625" style="44"/>
  </cols>
  <sheetData>
    <row r="1" spans="1:19" ht="15" customHeight="1">
      <c r="C1" s="751"/>
      <c r="D1" s="751"/>
      <c r="E1" s="751"/>
      <c r="F1" s="751"/>
      <c r="G1" s="751"/>
      <c r="H1" s="751"/>
      <c r="I1" s="153"/>
      <c r="J1" s="37" t="s">
        <v>534</v>
      </c>
    </row>
    <row r="2" spans="1:19" s="51" customFormat="1" ht="19.5" customHeight="1">
      <c r="A2" s="1060" t="s">
        <v>0</v>
      </c>
      <c r="B2" s="1060"/>
      <c r="C2" s="1060"/>
      <c r="D2" s="1060"/>
      <c r="E2" s="1060"/>
      <c r="F2" s="1060"/>
      <c r="G2" s="1060"/>
      <c r="H2" s="1060"/>
      <c r="I2" s="1060"/>
      <c r="J2" s="1060"/>
    </row>
    <row r="3" spans="1:19" s="51" customFormat="1" ht="19.5" customHeight="1">
      <c r="A3" s="1059" t="s">
        <v>747</v>
      </c>
      <c r="B3" s="1059"/>
      <c r="C3" s="1059"/>
      <c r="D3" s="1059"/>
      <c r="E3" s="1059"/>
      <c r="F3" s="1059"/>
      <c r="G3" s="1059"/>
      <c r="H3" s="1059"/>
      <c r="I3" s="1059"/>
      <c r="J3" s="1059"/>
    </row>
    <row r="4" spans="1:19" s="51" customFormat="1" ht="14.25" customHeight="1">
      <c r="A4" s="59"/>
      <c r="B4" s="59"/>
      <c r="C4" s="59"/>
      <c r="D4" s="59"/>
      <c r="E4" s="59"/>
      <c r="F4" s="59"/>
      <c r="G4" s="59"/>
      <c r="H4" s="59"/>
      <c r="I4" s="59"/>
      <c r="J4" s="59"/>
    </row>
    <row r="5" spans="1:19" s="51" customFormat="1" ht="18" customHeight="1">
      <c r="A5" s="993" t="s">
        <v>753</v>
      </c>
      <c r="B5" s="993"/>
      <c r="C5" s="993"/>
      <c r="D5" s="993"/>
      <c r="E5" s="993"/>
      <c r="F5" s="993"/>
      <c r="G5" s="993"/>
      <c r="H5" s="993"/>
      <c r="I5" s="993"/>
      <c r="J5" s="993"/>
    </row>
    <row r="6" spans="1:19" ht="15.75">
      <c r="A6" s="786" t="s">
        <v>900</v>
      </c>
      <c r="B6" s="786"/>
      <c r="C6" s="125"/>
      <c r="D6" s="125"/>
      <c r="E6" s="125"/>
      <c r="F6" s="125"/>
      <c r="G6" s="125"/>
      <c r="H6" s="125"/>
      <c r="I6" s="151"/>
      <c r="J6" s="151"/>
    </row>
    <row r="7" spans="1:19" ht="29.25" customHeight="1">
      <c r="A7" s="1057" t="s">
        <v>73</v>
      </c>
      <c r="B7" s="1057" t="s">
        <v>74</v>
      </c>
      <c r="C7" s="1057" t="s">
        <v>75</v>
      </c>
      <c r="D7" s="1057" t="s">
        <v>157</v>
      </c>
      <c r="E7" s="1057"/>
      <c r="F7" s="1057"/>
      <c r="G7" s="1057"/>
      <c r="H7" s="1057"/>
      <c r="I7" s="805" t="s">
        <v>238</v>
      </c>
      <c r="J7" s="1057" t="s">
        <v>76</v>
      </c>
      <c r="K7" s="1057" t="s">
        <v>226</v>
      </c>
    </row>
    <row r="8" spans="1:19" ht="34.15" customHeight="1">
      <c r="A8" s="1057"/>
      <c r="B8" s="1057"/>
      <c r="C8" s="1057"/>
      <c r="D8" s="1057" t="s">
        <v>78</v>
      </c>
      <c r="E8" s="1057" t="s">
        <v>79</v>
      </c>
      <c r="F8" s="1057"/>
      <c r="G8" s="1057"/>
      <c r="H8" s="805" t="s">
        <v>80</v>
      </c>
      <c r="I8" s="1058"/>
      <c r="J8" s="1057"/>
      <c r="K8" s="1057"/>
      <c r="R8" s="50"/>
      <c r="S8" s="50"/>
    </row>
    <row r="9" spans="1:19" ht="33.75" customHeight="1">
      <c r="A9" s="1057"/>
      <c r="B9" s="1057"/>
      <c r="C9" s="1057"/>
      <c r="D9" s="1057"/>
      <c r="E9" s="46" t="s">
        <v>81</v>
      </c>
      <c r="F9" s="46" t="s">
        <v>82</v>
      </c>
      <c r="G9" s="46" t="s">
        <v>17</v>
      </c>
      <c r="H9" s="806"/>
      <c r="I9" s="806"/>
      <c r="J9" s="1057"/>
      <c r="K9" s="1057"/>
    </row>
    <row r="10" spans="1:19" s="52" customFormat="1" ht="17.100000000000001" customHeight="1">
      <c r="A10" s="46">
        <v>1</v>
      </c>
      <c r="B10" s="46">
        <v>2</v>
      </c>
      <c r="C10" s="46">
        <v>3</v>
      </c>
      <c r="D10" s="46">
        <v>4</v>
      </c>
      <c r="E10" s="46">
        <v>5</v>
      </c>
      <c r="F10" s="46">
        <v>6</v>
      </c>
      <c r="G10" s="46">
        <v>7</v>
      </c>
      <c r="H10" s="46">
        <v>8</v>
      </c>
      <c r="I10" s="46">
        <v>9</v>
      </c>
      <c r="J10" s="46">
        <v>10</v>
      </c>
      <c r="K10" s="46">
        <v>11</v>
      </c>
    </row>
    <row r="11" spans="1:19" ht="19.899999999999999" customHeight="1">
      <c r="A11" s="53">
        <v>1</v>
      </c>
      <c r="B11" s="54" t="s">
        <v>831</v>
      </c>
      <c r="C11" s="48">
        <v>30</v>
      </c>
      <c r="D11" s="47">
        <v>19</v>
      </c>
      <c r="E11" s="524">
        <v>4</v>
      </c>
      <c r="F11" s="524">
        <v>7</v>
      </c>
      <c r="G11" s="525">
        <v>11</v>
      </c>
      <c r="H11" s="525">
        <v>30</v>
      </c>
      <c r="I11" s="525">
        <v>0</v>
      </c>
      <c r="J11" s="524">
        <f>I11</f>
        <v>0</v>
      </c>
      <c r="K11" s="524">
        <v>0</v>
      </c>
    </row>
    <row r="12" spans="1:19" ht="19.899999999999999" customHeight="1">
      <c r="A12" s="53">
        <v>2</v>
      </c>
      <c r="B12" s="54" t="s">
        <v>832</v>
      </c>
      <c r="C12" s="48">
        <v>31</v>
      </c>
      <c r="D12" s="47">
        <v>20</v>
      </c>
      <c r="E12" s="524">
        <v>5</v>
      </c>
      <c r="F12" s="524">
        <v>6</v>
      </c>
      <c r="G12" s="525">
        <v>11</v>
      </c>
      <c r="H12" s="525">
        <v>31</v>
      </c>
      <c r="I12" s="525">
        <v>0</v>
      </c>
      <c r="J12" s="524">
        <f t="shared" ref="J12:J22" si="0">I12</f>
        <v>0</v>
      </c>
      <c r="K12" s="524">
        <v>0</v>
      </c>
    </row>
    <row r="13" spans="1:19" ht="19.899999999999999" customHeight="1">
      <c r="A13" s="53">
        <v>3</v>
      </c>
      <c r="B13" s="54" t="s">
        <v>833</v>
      </c>
      <c r="C13" s="48">
        <v>30</v>
      </c>
      <c r="D13" s="47"/>
      <c r="E13" s="524">
        <v>4</v>
      </c>
      <c r="F13" s="524">
        <v>4</v>
      </c>
      <c r="G13" s="524">
        <f t="shared" ref="G13:G22" si="1">SUM(E13:F13)</f>
        <v>8</v>
      </c>
      <c r="H13" s="524">
        <f t="shared" ref="H13:H22" si="2">D13+G13</f>
        <v>8</v>
      </c>
      <c r="I13" s="524">
        <f t="shared" ref="I13:I22" si="3">C13-H13</f>
        <v>22</v>
      </c>
      <c r="J13" s="524">
        <f t="shared" si="0"/>
        <v>22</v>
      </c>
      <c r="K13" s="524">
        <v>0</v>
      </c>
    </row>
    <row r="14" spans="1:19" ht="19.899999999999999" customHeight="1">
      <c r="A14" s="53">
        <v>4</v>
      </c>
      <c r="B14" s="54" t="s">
        <v>834</v>
      </c>
      <c r="C14" s="48">
        <v>31</v>
      </c>
      <c r="D14" s="47"/>
      <c r="E14" s="524">
        <v>4</v>
      </c>
      <c r="F14" s="524">
        <v>3</v>
      </c>
      <c r="G14" s="524">
        <f t="shared" si="1"/>
        <v>7</v>
      </c>
      <c r="H14" s="524">
        <f t="shared" si="2"/>
        <v>7</v>
      </c>
      <c r="I14" s="524">
        <f t="shared" si="3"/>
        <v>24</v>
      </c>
      <c r="J14" s="524">
        <f t="shared" si="0"/>
        <v>24</v>
      </c>
      <c r="K14" s="524">
        <v>0</v>
      </c>
    </row>
    <row r="15" spans="1:19" ht="19.899999999999999" customHeight="1">
      <c r="A15" s="53">
        <v>5</v>
      </c>
      <c r="B15" s="54" t="s">
        <v>835</v>
      </c>
      <c r="C15" s="48">
        <v>31</v>
      </c>
      <c r="D15" s="47"/>
      <c r="E15" s="524">
        <v>5</v>
      </c>
      <c r="F15" s="524">
        <v>5</v>
      </c>
      <c r="G15" s="524">
        <f t="shared" si="1"/>
        <v>10</v>
      </c>
      <c r="H15" s="524">
        <f t="shared" si="2"/>
        <v>10</v>
      </c>
      <c r="I15" s="524">
        <f t="shared" si="3"/>
        <v>21</v>
      </c>
      <c r="J15" s="524">
        <f t="shared" si="0"/>
        <v>21</v>
      </c>
      <c r="K15" s="524">
        <v>0</v>
      </c>
    </row>
    <row r="16" spans="1:19" s="52" customFormat="1" ht="19.899999999999999" customHeight="1">
      <c r="A16" s="53">
        <v>6</v>
      </c>
      <c r="B16" s="54" t="s">
        <v>836</v>
      </c>
      <c r="C16" s="53">
        <v>30</v>
      </c>
      <c r="D16" s="54"/>
      <c r="E16" s="526">
        <v>4</v>
      </c>
      <c r="F16" s="526">
        <v>6</v>
      </c>
      <c r="G16" s="524">
        <f t="shared" si="1"/>
        <v>10</v>
      </c>
      <c r="H16" s="524">
        <f t="shared" si="2"/>
        <v>10</v>
      </c>
      <c r="I16" s="524">
        <f t="shared" si="3"/>
        <v>20</v>
      </c>
      <c r="J16" s="524">
        <f t="shared" si="0"/>
        <v>20</v>
      </c>
      <c r="K16" s="524">
        <v>0</v>
      </c>
    </row>
    <row r="17" spans="1:11" s="52" customFormat="1" ht="19.899999999999999" customHeight="1">
      <c r="A17" s="53">
        <v>7</v>
      </c>
      <c r="B17" s="54" t="s">
        <v>837</v>
      </c>
      <c r="C17" s="53">
        <v>31</v>
      </c>
      <c r="D17" s="54"/>
      <c r="E17" s="526">
        <v>4</v>
      </c>
      <c r="F17" s="526">
        <v>6</v>
      </c>
      <c r="G17" s="524">
        <f t="shared" si="1"/>
        <v>10</v>
      </c>
      <c r="H17" s="524">
        <f t="shared" si="2"/>
        <v>10</v>
      </c>
      <c r="I17" s="524">
        <f t="shared" si="3"/>
        <v>21</v>
      </c>
      <c r="J17" s="524">
        <f t="shared" si="0"/>
        <v>21</v>
      </c>
      <c r="K17" s="524">
        <v>0</v>
      </c>
    </row>
    <row r="18" spans="1:11" s="52" customFormat="1" ht="19.899999999999999" customHeight="1">
      <c r="A18" s="53">
        <v>8</v>
      </c>
      <c r="B18" s="54" t="s">
        <v>838</v>
      </c>
      <c r="C18" s="53">
        <v>30</v>
      </c>
      <c r="D18" s="54"/>
      <c r="E18" s="526">
        <v>5</v>
      </c>
      <c r="F18" s="526">
        <v>2</v>
      </c>
      <c r="G18" s="524">
        <f t="shared" si="1"/>
        <v>7</v>
      </c>
      <c r="H18" s="524">
        <f t="shared" si="2"/>
        <v>7</v>
      </c>
      <c r="I18" s="524">
        <f t="shared" si="3"/>
        <v>23</v>
      </c>
      <c r="J18" s="524">
        <f t="shared" si="0"/>
        <v>23</v>
      </c>
      <c r="K18" s="524">
        <v>0</v>
      </c>
    </row>
    <row r="19" spans="1:11" s="52" customFormat="1" ht="19.899999999999999" customHeight="1">
      <c r="A19" s="53">
        <v>9</v>
      </c>
      <c r="B19" s="54" t="s">
        <v>839</v>
      </c>
      <c r="C19" s="53">
        <v>31</v>
      </c>
      <c r="D19" s="54"/>
      <c r="E19" s="526">
        <v>4</v>
      </c>
      <c r="F19" s="526">
        <v>7</v>
      </c>
      <c r="G19" s="524">
        <v>11</v>
      </c>
      <c r="H19" s="524">
        <f t="shared" si="2"/>
        <v>11</v>
      </c>
      <c r="I19" s="524">
        <f t="shared" si="3"/>
        <v>20</v>
      </c>
      <c r="J19" s="524">
        <f t="shared" si="0"/>
        <v>20</v>
      </c>
      <c r="K19" s="524">
        <v>0</v>
      </c>
    </row>
    <row r="20" spans="1:11" s="52" customFormat="1" ht="19.899999999999999" customHeight="1">
      <c r="A20" s="53">
        <v>10</v>
      </c>
      <c r="B20" s="54" t="s">
        <v>840</v>
      </c>
      <c r="C20" s="53">
        <v>31</v>
      </c>
      <c r="D20" s="54"/>
      <c r="E20" s="526">
        <v>5</v>
      </c>
      <c r="F20" s="526">
        <v>3</v>
      </c>
      <c r="G20" s="524">
        <f t="shared" si="1"/>
        <v>8</v>
      </c>
      <c r="H20" s="524">
        <f t="shared" si="2"/>
        <v>8</v>
      </c>
      <c r="I20" s="524">
        <f t="shared" si="3"/>
        <v>23</v>
      </c>
      <c r="J20" s="524">
        <f t="shared" si="0"/>
        <v>23</v>
      </c>
      <c r="K20" s="524">
        <v>0</v>
      </c>
    </row>
    <row r="21" spans="1:11" s="52" customFormat="1" ht="19.899999999999999" customHeight="1">
      <c r="A21" s="53">
        <v>11</v>
      </c>
      <c r="B21" s="54" t="s">
        <v>841</v>
      </c>
      <c r="C21" s="53">
        <v>28</v>
      </c>
      <c r="D21" s="55"/>
      <c r="E21" s="527">
        <v>4</v>
      </c>
      <c r="F21" s="527">
        <v>3</v>
      </c>
      <c r="G21" s="524">
        <f t="shared" si="1"/>
        <v>7</v>
      </c>
      <c r="H21" s="524">
        <f t="shared" si="2"/>
        <v>7</v>
      </c>
      <c r="I21" s="524">
        <f t="shared" si="3"/>
        <v>21</v>
      </c>
      <c r="J21" s="524">
        <f t="shared" si="0"/>
        <v>21</v>
      </c>
      <c r="K21" s="524">
        <v>0</v>
      </c>
    </row>
    <row r="22" spans="1:11" s="52" customFormat="1" ht="19.899999999999999" customHeight="1">
      <c r="A22" s="53">
        <v>12</v>
      </c>
      <c r="B22" s="54" t="s">
        <v>842</v>
      </c>
      <c r="C22" s="53">
        <v>31</v>
      </c>
      <c r="D22" s="55"/>
      <c r="E22" s="527">
        <v>4</v>
      </c>
      <c r="F22" s="527">
        <v>2</v>
      </c>
      <c r="G22" s="524">
        <f t="shared" si="1"/>
        <v>6</v>
      </c>
      <c r="H22" s="524">
        <f t="shared" si="2"/>
        <v>6</v>
      </c>
      <c r="I22" s="524">
        <f t="shared" si="3"/>
        <v>25</v>
      </c>
      <c r="J22" s="524">
        <f t="shared" si="0"/>
        <v>25</v>
      </c>
      <c r="K22" s="524">
        <v>0</v>
      </c>
    </row>
    <row r="23" spans="1:11" s="52" customFormat="1" ht="19.899999999999999" customHeight="1">
      <c r="A23" s="719"/>
      <c r="B23" s="720" t="s">
        <v>17</v>
      </c>
      <c r="C23" s="719">
        <v>365</v>
      </c>
      <c r="D23" s="721">
        <v>39</v>
      </c>
      <c r="E23" s="527">
        <v>52</v>
      </c>
      <c r="F23" s="527">
        <v>54</v>
      </c>
      <c r="G23" s="527">
        <v>106</v>
      </c>
      <c r="H23" s="527">
        <v>145</v>
      </c>
      <c r="I23" s="527">
        <v>220</v>
      </c>
      <c r="J23" s="527">
        <v>220</v>
      </c>
      <c r="K23" s="527">
        <v>0</v>
      </c>
    </row>
    <row r="24" spans="1:11" s="52" customFormat="1" ht="11.25" customHeight="1">
      <c r="A24" s="56"/>
      <c r="B24" s="57"/>
      <c r="C24" s="58"/>
      <c r="D24" s="56"/>
      <c r="E24" s="56"/>
      <c r="F24" s="56"/>
      <c r="G24" s="56"/>
      <c r="H24" s="56"/>
      <c r="I24" s="56"/>
      <c r="J24" s="56"/>
      <c r="K24" s="56"/>
    </row>
    <row r="25" spans="1:11" ht="15">
      <c r="A25" s="49" t="s">
        <v>107</v>
      </c>
      <c r="B25" s="49"/>
      <c r="C25" s="49"/>
      <c r="D25" s="49"/>
      <c r="E25" s="49"/>
      <c r="F25" s="49"/>
      <c r="G25" s="49"/>
      <c r="H25" s="49"/>
      <c r="I25" s="49"/>
      <c r="J25" s="49"/>
    </row>
    <row r="26" spans="1:11" ht="15">
      <c r="A26" s="49"/>
      <c r="B26" s="49"/>
      <c r="C26" s="49"/>
      <c r="D26" s="49"/>
      <c r="E26" s="49"/>
      <c r="F26" s="49"/>
      <c r="G26" s="49"/>
      <c r="H26" s="49"/>
      <c r="I26" s="49"/>
      <c r="J26" s="49"/>
    </row>
    <row r="27" spans="1:11" ht="15">
      <c r="A27" s="49"/>
      <c r="B27" s="49"/>
      <c r="C27" s="49"/>
      <c r="D27" s="49"/>
      <c r="E27" s="49"/>
      <c r="F27" s="49"/>
      <c r="G27" s="49"/>
      <c r="H27" s="49"/>
      <c r="I27" s="49"/>
      <c r="J27" s="49"/>
    </row>
    <row r="28" spans="1:11">
      <c r="D28" s="44" t="s">
        <v>11</v>
      </c>
    </row>
    <row r="29" spans="1:11" ht="15">
      <c r="A29" s="49" t="s">
        <v>1054</v>
      </c>
      <c r="B29" s="49"/>
      <c r="C29" s="49"/>
      <c r="D29" s="49"/>
      <c r="E29" s="49"/>
      <c r="F29" s="49"/>
      <c r="G29" s="49"/>
      <c r="H29" s="49"/>
      <c r="I29" s="751" t="s">
        <v>1056</v>
      </c>
      <c r="J29" s="751"/>
      <c r="K29" s="751"/>
    </row>
    <row r="30" spans="1:11" ht="13.9" customHeight="1">
      <c r="A30" s="1056" t="s">
        <v>13</v>
      </c>
      <c r="B30" s="1056"/>
      <c r="C30" s="1056"/>
      <c r="D30" s="1056"/>
      <c r="E30" s="1056"/>
      <c r="F30" s="1056"/>
      <c r="G30" s="1056"/>
      <c r="H30" s="1056"/>
      <c r="I30" s="1056"/>
      <c r="J30" s="1056"/>
      <c r="K30" s="1056"/>
    </row>
    <row r="31" spans="1:11" ht="13.9" customHeight="1">
      <c r="A31" s="1056" t="s">
        <v>1030</v>
      </c>
      <c r="B31" s="1056"/>
      <c r="C31" s="1056"/>
      <c r="D31" s="1056"/>
      <c r="E31" s="1056"/>
      <c r="F31" s="1056"/>
      <c r="G31" s="1056"/>
      <c r="H31" s="1056"/>
      <c r="I31" s="1056"/>
      <c r="J31" s="1056"/>
      <c r="K31" s="1056"/>
    </row>
    <row r="32" spans="1:11" ht="15">
      <c r="A32" s="49"/>
      <c r="B32" s="49"/>
      <c r="C32" s="49"/>
      <c r="D32" s="49"/>
      <c r="E32" s="49"/>
      <c r="F32" s="49"/>
      <c r="G32" s="49"/>
      <c r="H32" s="49" t="s">
        <v>83</v>
      </c>
      <c r="I32" s="49"/>
      <c r="J32" s="49"/>
    </row>
  </sheetData>
  <mergeCells count="18">
    <mergeCell ref="I7:I9"/>
    <mergeCell ref="A30:K30"/>
    <mergeCell ref="A31:K31"/>
    <mergeCell ref="K7:K9"/>
    <mergeCell ref="H8:H9"/>
    <mergeCell ref="A7:A9"/>
    <mergeCell ref="B7:B9"/>
    <mergeCell ref="C7:C9"/>
    <mergeCell ref="D7:H7"/>
    <mergeCell ref="J7:J9"/>
    <mergeCell ref="D8:D9"/>
    <mergeCell ref="E8:G8"/>
    <mergeCell ref="I29:K29"/>
    <mergeCell ref="C1:H1"/>
    <mergeCell ref="A2:J2"/>
    <mergeCell ref="A3:J3"/>
    <mergeCell ref="A5:J5"/>
    <mergeCell ref="A6:B6"/>
  </mergeCells>
  <phoneticPr fontId="0" type="noConversion"/>
  <printOptions horizontalCentered="1"/>
  <pageMargins left="0.70866141732283472" right="0.70866141732283472" top="0.23622047244094491" bottom="0" header="0.31496062992125984" footer="0.31496062992125984"/>
  <pageSetup paperSize="9" scale="93" orientation="landscape" r:id="rId1"/>
</worksheet>
</file>

<file path=xl/worksheets/sheet58.xml><?xml version="1.0" encoding="utf-8"?>
<worksheet xmlns="http://schemas.openxmlformats.org/spreadsheetml/2006/main" xmlns:r="http://schemas.openxmlformats.org/officeDocument/2006/relationships">
  <sheetPr>
    <pageSetUpPr fitToPage="1"/>
  </sheetPr>
  <dimension ref="A1:AL352"/>
  <sheetViews>
    <sheetView topLeftCell="A7" zoomScale="70" zoomScaleNormal="70" zoomScaleSheetLayoutView="100" workbookViewId="0">
      <selection activeCell="S35" sqref="S35"/>
    </sheetView>
  </sheetViews>
  <sheetFormatPr defaultColWidth="9.140625" defaultRowHeight="12.75"/>
  <cols>
    <col min="1" max="1" width="5.5703125" style="263" customWidth="1"/>
    <col min="2" max="2" width="31.7109375" style="263" customWidth="1"/>
    <col min="3" max="3" width="12.5703125" style="263" customWidth="1"/>
    <col min="4" max="4" width="12.28515625" style="263" customWidth="1"/>
    <col min="5" max="5" width="11.28515625" style="263" customWidth="1"/>
    <col min="6" max="6" width="9.85546875" style="263" customWidth="1"/>
    <col min="7" max="7" width="14.140625" style="263" customWidth="1"/>
    <col min="8" max="8" width="12.85546875" style="263" customWidth="1"/>
    <col min="9" max="9" width="12.7109375" style="249" customWidth="1"/>
    <col min="10" max="10" width="13.140625" style="249" customWidth="1"/>
    <col min="11" max="11" width="8" style="249" customWidth="1"/>
    <col min="12" max="12" width="9.5703125" style="249" customWidth="1"/>
    <col min="13" max="14" width="8.140625" style="249" customWidth="1"/>
    <col min="15" max="15" width="8.42578125" style="249" customWidth="1"/>
    <col min="16" max="16" width="8.140625" style="249" customWidth="1"/>
    <col min="17" max="18" width="8.85546875" style="249" customWidth="1"/>
    <col min="19" max="19" width="10.7109375" style="249" customWidth="1"/>
    <col min="20" max="20" width="14.140625" style="249" customWidth="1"/>
    <col min="21" max="38" width="9.140625" style="263"/>
    <col min="39" max="16384" width="9.140625" style="249"/>
  </cols>
  <sheetData>
    <row r="1" spans="1:38" ht="12.75" customHeight="1">
      <c r="G1" s="1076"/>
      <c r="H1" s="1076"/>
      <c r="I1" s="1076"/>
      <c r="J1" s="263"/>
      <c r="K1" s="263"/>
      <c r="L1" s="263"/>
      <c r="M1" s="263"/>
      <c r="N1" s="263"/>
      <c r="O1" s="263"/>
      <c r="P1" s="263"/>
      <c r="Q1" s="1077" t="s">
        <v>535</v>
      </c>
      <c r="R1" s="1077"/>
      <c r="S1" s="1077"/>
      <c r="T1" s="1077"/>
    </row>
    <row r="2" spans="1:38" ht="15.75">
      <c r="A2" s="1074" t="s">
        <v>0</v>
      </c>
      <c r="B2" s="1074"/>
      <c r="C2" s="1074"/>
      <c r="D2" s="1074"/>
      <c r="E2" s="1074"/>
      <c r="F2" s="1074"/>
      <c r="G2" s="1074"/>
      <c r="H2" s="1074"/>
      <c r="I2" s="1074"/>
      <c r="J2" s="1074"/>
      <c r="K2" s="1074"/>
      <c r="L2" s="1074"/>
      <c r="M2" s="1074"/>
      <c r="N2" s="1074"/>
      <c r="O2" s="1074"/>
      <c r="P2" s="1074"/>
      <c r="Q2" s="1074"/>
      <c r="R2" s="1074"/>
      <c r="S2" s="1074"/>
      <c r="T2" s="1074"/>
    </row>
    <row r="3" spans="1:38" ht="18">
      <c r="A3" s="1075" t="s">
        <v>747</v>
      </c>
      <c r="B3" s="1075"/>
      <c r="C3" s="1075"/>
      <c r="D3" s="1075"/>
      <c r="E3" s="1075"/>
      <c r="F3" s="1075"/>
      <c r="G3" s="1075"/>
      <c r="H3" s="1075"/>
      <c r="I3" s="1075"/>
      <c r="J3" s="1075"/>
      <c r="K3" s="1075"/>
      <c r="L3" s="1075"/>
      <c r="M3" s="1075"/>
      <c r="N3" s="1075"/>
      <c r="O3" s="1075"/>
      <c r="P3" s="1075"/>
      <c r="Q3" s="1075"/>
      <c r="R3" s="1075"/>
      <c r="S3" s="1075"/>
      <c r="T3" s="1075"/>
    </row>
    <row r="4" spans="1:38" ht="12.75" customHeight="1">
      <c r="A4" s="1073" t="s">
        <v>754</v>
      </c>
      <c r="B4" s="1073"/>
      <c r="C4" s="1073"/>
      <c r="D4" s="1073"/>
      <c r="E4" s="1073"/>
      <c r="F4" s="1073"/>
      <c r="G4" s="1073"/>
      <c r="H4" s="1073"/>
      <c r="I4" s="1073"/>
      <c r="J4" s="1073"/>
      <c r="K4" s="1073"/>
      <c r="L4" s="1073"/>
      <c r="M4" s="1073"/>
      <c r="N4" s="1073"/>
      <c r="O4" s="1073"/>
      <c r="P4" s="1073"/>
      <c r="Q4" s="1073"/>
      <c r="R4" s="1073"/>
      <c r="S4" s="1073"/>
      <c r="T4" s="1073"/>
    </row>
    <row r="5" spans="1:38" s="250" customFormat="1" ht="15" customHeight="1">
      <c r="A5" s="1073"/>
      <c r="B5" s="1073"/>
      <c r="C5" s="1073"/>
      <c r="D5" s="1073"/>
      <c r="E5" s="1073"/>
      <c r="F5" s="1073"/>
      <c r="G5" s="1073"/>
      <c r="H5" s="1073"/>
      <c r="I5" s="1073"/>
      <c r="J5" s="1073"/>
      <c r="K5" s="1073"/>
      <c r="L5" s="1073"/>
      <c r="M5" s="1073"/>
      <c r="N5" s="1073"/>
      <c r="O5" s="1073"/>
      <c r="P5" s="1073"/>
      <c r="Q5" s="1073"/>
      <c r="R5" s="1073"/>
      <c r="S5" s="1073"/>
      <c r="T5" s="1073"/>
      <c r="U5" s="318"/>
      <c r="V5" s="318"/>
      <c r="W5" s="318"/>
      <c r="X5" s="318"/>
      <c r="Y5" s="318"/>
      <c r="Z5" s="318"/>
      <c r="AA5" s="318"/>
      <c r="AB5" s="318"/>
      <c r="AC5" s="318"/>
      <c r="AD5" s="318"/>
      <c r="AE5" s="318"/>
      <c r="AF5" s="318"/>
      <c r="AG5" s="318"/>
      <c r="AH5" s="318"/>
      <c r="AI5" s="318"/>
      <c r="AJ5" s="318"/>
      <c r="AK5" s="318"/>
      <c r="AL5" s="318"/>
    </row>
    <row r="6" spans="1:38">
      <c r="A6" s="1061"/>
      <c r="B6" s="1061"/>
      <c r="C6" s="1061"/>
      <c r="D6" s="1061"/>
      <c r="E6" s="1061"/>
      <c r="F6" s="1061"/>
      <c r="G6" s="1061"/>
      <c r="H6" s="1061"/>
      <c r="I6" s="1061"/>
      <c r="J6" s="1061"/>
      <c r="K6" s="1061"/>
      <c r="L6" s="1061"/>
      <c r="M6" s="1061"/>
      <c r="N6" s="1061"/>
      <c r="O6" s="1061"/>
      <c r="P6" s="1061"/>
      <c r="Q6" s="1061"/>
      <c r="R6" s="1061"/>
      <c r="S6" s="1061"/>
      <c r="T6" s="1061"/>
    </row>
    <row r="7" spans="1:38" ht="21.6" customHeight="1">
      <c r="A7" s="1066" t="s">
        <v>900</v>
      </c>
      <c r="B7" s="1066"/>
      <c r="H7" s="264"/>
      <c r="I7" s="263"/>
      <c r="J7" s="263"/>
      <c r="K7" s="263"/>
      <c r="L7" s="1062"/>
      <c r="M7" s="1062"/>
      <c r="N7" s="1062"/>
      <c r="O7" s="1062"/>
      <c r="P7" s="1062"/>
      <c r="Q7" s="1062"/>
      <c r="R7" s="1062"/>
      <c r="S7" s="1062"/>
      <c r="T7" s="1062"/>
    </row>
    <row r="8" spans="1:38" ht="40.15" customHeight="1">
      <c r="A8" s="1000" t="s">
        <v>2</v>
      </c>
      <c r="B8" s="1000" t="s">
        <v>3</v>
      </c>
      <c r="C8" s="1063" t="s">
        <v>488</v>
      </c>
      <c r="D8" s="1064"/>
      <c r="E8" s="1064"/>
      <c r="F8" s="1064"/>
      <c r="G8" s="1065"/>
      <c r="H8" s="1067" t="s">
        <v>84</v>
      </c>
      <c r="I8" s="1063" t="s">
        <v>85</v>
      </c>
      <c r="J8" s="1064"/>
      <c r="K8" s="1064"/>
      <c r="L8" s="1065"/>
      <c r="M8" s="1000" t="s">
        <v>652</v>
      </c>
      <c r="N8" s="1000"/>
      <c r="O8" s="1000"/>
      <c r="P8" s="1000"/>
      <c r="Q8" s="1000"/>
      <c r="R8" s="1000"/>
      <c r="S8" s="1070" t="s">
        <v>709</v>
      </c>
      <c r="T8" s="1070"/>
    </row>
    <row r="9" spans="1:38" ht="44.45" customHeight="1">
      <c r="A9" s="1000"/>
      <c r="B9" s="1000"/>
      <c r="C9" s="265" t="s">
        <v>5</v>
      </c>
      <c r="D9" s="265" t="s">
        <v>6</v>
      </c>
      <c r="E9" s="265" t="s">
        <v>358</v>
      </c>
      <c r="F9" s="266" t="s">
        <v>101</v>
      </c>
      <c r="G9" s="266" t="s">
        <v>227</v>
      </c>
      <c r="H9" s="1068"/>
      <c r="I9" s="310" t="s">
        <v>90</v>
      </c>
      <c r="J9" s="310" t="s">
        <v>19</v>
      </c>
      <c r="K9" s="310" t="s">
        <v>41</v>
      </c>
      <c r="L9" s="310" t="s">
        <v>688</v>
      </c>
      <c r="M9" s="316" t="s">
        <v>17</v>
      </c>
      <c r="N9" s="316" t="s">
        <v>653</v>
      </c>
      <c r="O9" s="316" t="s">
        <v>654</v>
      </c>
      <c r="P9" s="316" t="s">
        <v>655</v>
      </c>
      <c r="Q9" s="316" t="s">
        <v>656</v>
      </c>
      <c r="R9" s="316" t="s">
        <v>657</v>
      </c>
      <c r="S9" s="329" t="s">
        <v>715</v>
      </c>
      <c r="T9" s="329" t="s">
        <v>713</v>
      </c>
    </row>
    <row r="10" spans="1:38" s="251" customFormat="1">
      <c r="A10" s="323">
        <v>1</v>
      </c>
      <c r="B10" s="323">
        <v>2</v>
      </c>
      <c r="C10" s="323">
        <v>3</v>
      </c>
      <c r="D10" s="323">
        <v>4</v>
      </c>
      <c r="E10" s="323">
        <v>5</v>
      </c>
      <c r="F10" s="323">
        <v>6</v>
      </c>
      <c r="G10" s="323">
        <v>7</v>
      </c>
      <c r="H10" s="323">
        <v>8</v>
      </c>
      <c r="I10" s="323">
        <v>9</v>
      </c>
      <c r="J10" s="323">
        <v>10</v>
      </c>
      <c r="K10" s="323">
        <v>11</v>
      </c>
      <c r="L10" s="323">
        <v>12</v>
      </c>
      <c r="M10" s="323">
        <v>13</v>
      </c>
      <c r="N10" s="323">
        <v>14</v>
      </c>
      <c r="O10" s="323">
        <v>15</v>
      </c>
      <c r="P10" s="323">
        <v>16</v>
      </c>
      <c r="Q10" s="323">
        <v>17</v>
      </c>
      <c r="R10" s="323">
        <v>18</v>
      </c>
      <c r="S10" s="323">
        <v>19</v>
      </c>
      <c r="T10" s="323">
        <v>20</v>
      </c>
      <c r="U10" s="270"/>
      <c r="V10" s="270"/>
      <c r="W10" s="270"/>
      <c r="X10" s="270"/>
      <c r="Y10" s="270"/>
      <c r="Z10" s="270"/>
      <c r="AA10" s="270"/>
      <c r="AB10" s="270"/>
      <c r="AC10" s="270"/>
      <c r="AD10" s="270"/>
      <c r="AE10" s="270"/>
      <c r="AF10" s="270"/>
      <c r="AG10" s="270"/>
      <c r="AH10" s="270"/>
      <c r="AI10" s="270"/>
      <c r="AJ10" s="270"/>
      <c r="AK10" s="270"/>
      <c r="AL10" s="270"/>
    </row>
    <row r="11" spans="1:38" ht="29.45" customHeight="1">
      <c r="A11" s="530">
        <v>1</v>
      </c>
      <c r="B11" s="531" t="s">
        <v>901</v>
      </c>
      <c r="C11" s="359">
        <v>83957</v>
      </c>
      <c r="D11" s="359">
        <v>40095</v>
      </c>
      <c r="E11" s="359">
        <v>462</v>
      </c>
      <c r="F11" s="359">
        <v>0</v>
      </c>
      <c r="G11" s="359">
        <f>SUM(C11:F11)</f>
        <v>124514</v>
      </c>
      <c r="H11" s="529">
        <v>200</v>
      </c>
      <c r="I11" s="528">
        <f>ROUND(G11*200*100/1000000,2)</f>
        <v>2490.2800000000002</v>
      </c>
      <c r="J11" s="528">
        <f>I11</f>
        <v>2490.2800000000002</v>
      </c>
      <c r="K11" s="528"/>
      <c r="L11" s="528"/>
      <c r="M11" s="528"/>
      <c r="N11" s="528"/>
      <c r="O11" s="528"/>
      <c r="P11" s="528"/>
      <c r="Q11" s="528"/>
      <c r="R11" s="528"/>
      <c r="S11" s="532">
        <v>150</v>
      </c>
      <c r="T11" s="528">
        <f>ROUND(J11*1500/100000,2)</f>
        <v>37.35</v>
      </c>
    </row>
    <row r="12" spans="1:38" ht="29.45" customHeight="1">
      <c r="A12" s="530">
        <v>2</v>
      </c>
      <c r="B12" s="531" t="s">
        <v>902</v>
      </c>
      <c r="C12" s="359">
        <v>60636</v>
      </c>
      <c r="D12" s="359">
        <v>37126</v>
      </c>
      <c r="E12" s="359">
        <v>65</v>
      </c>
      <c r="F12" s="359">
        <v>0</v>
      </c>
      <c r="G12" s="359">
        <f t="shared" ref="G12:G24" si="0">SUM(C12:F12)</f>
        <v>97827</v>
      </c>
      <c r="H12" s="529">
        <v>200</v>
      </c>
      <c r="I12" s="528">
        <f t="shared" ref="I12:I24" si="1">ROUND(G12*200*100/1000000,2)</f>
        <v>1956.54</v>
      </c>
      <c r="J12" s="528">
        <f t="shared" ref="J12:J24" si="2">I12</f>
        <v>1956.54</v>
      </c>
      <c r="K12" s="528"/>
      <c r="L12" s="528"/>
      <c r="M12" s="528"/>
      <c r="N12" s="528"/>
      <c r="O12" s="528"/>
      <c r="P12" s="528"/>
      <c r="Q12" s="528"/>
      <c r="R12" s="528"/>
      <c r="S12" s="532">
        <v>150</v>
      </c>
      <c r="T12" s="528">
        <f t="shared" ref="T12:T24" si="3">ROUND(J12*1500/100000,2)</f>
        <v>29.35</v>
      </c>
    </row>
    <row r="13" spans="1:38" ht="29.45" customHeight="1">
      <c r="A13" s="530">
        <v>3</v>
      </c>
      <c r="B13" s="531" t="s">
        <v>903</v>
      </c>
      <c r="C13" s="359">
        <v>13652</v>
      </c>
      <c r="D13" s="359">
        <v>18226</v>
      </c>
      <c r="E13" s="359">
        <v>21</v>
      </c>
      <c r="F13" s="359">
        <v>0</v>
      </c>
      <c r="G13" s="359">
        <f t="shared" si="0"/>
        <v>31899</v>
      </c>
      <c r="H13" s="529">
        <v>200</v>
      </c>
      <c r="I13" s="528">
        <f t="shared" si="1"/>
        <v>637.98</v>
      </c>
      <c r="J13" s="528">
        <f t="shared" si="2"/>
        <v>637.98</v>
      </c>
      <c r="K13" s="528"/>
      <c r="L13" s="528"/>
      <c r="M13" s="528"/>
      <c r="N13" s="528"/>
      <c r="O13" s="528"/>
      <c r="P13" s="528"/>
      <c r="Q13" s="528"/>
      <c r="R13" s="528"/>
      <c r="S13" s="532">
        <v>150</v>
      </c>
      <c r="T13" s="528">
        <f t="shared" si="3"/>
        <v>9.57</v>
      </c>
    </row>
    <row r="14" spans="1:38" ht="29.45" customHeight="1">
      <c r="A14" s="530">
        <v>4</v>
      </c>
      <c r="B14" s="531" t="s">
        <v>904</v>
      </c>
      <c r="C14" s="359">
        <v>32138</v>
      </c>
      <c r="D14" s="359">
        <v>39109</v>
      </c>
      <c r="E14" s="359">
        <v>0</v>
      </c>
      <c r="F14" s="359">
        <v>0</v>
      </c>
      <c r="G14" s="359">
        <f t="shared" si="0"/>
        <v>71247</v>
      </c>
      <c r="H14" s="529">
        <v>200</v>
      </c>
      <c r="I14" s="528">
        <f t="shared" si="1"/>
        <v>1424.94</v>
      </c>
      <c r="J14" s="528">
        <f t="shared" si="2"/>
        <v>1424.94</v>
      </c>
      <c r="K14" s="528"/>
      <c r="L14" s="528"/>
      <c r="M14" s="528"/>
      <c r="N14" s="528"/>
      <c r="O14" s="528"/>
      <c r="P14" s="528"/>
      <c r="Q14" s="528"/>
      <c r="R14" s="528"/>
      <c r="S14" s="532">
        <v>150</v>
      </c>
      <c r="T14" s="528">
        <f t="shared" si="3"/>
        <v>21.37</v>
      </c>
    </row>
    <row r="15" spans="1:38" ht="29.45" customHeight="1">
      <c r="A15" s="530">
        <v>5</v>
      </c>
      <c r="B15" s="531" t="s">
        <v>905</v>
      </c>
      <c r="C15" s="359">
        <v>16623</v>
      </c>
      <c r="D15" s="359">
        <v>46338</v>
      </c>
      <c r="E15" s="359">
        <v>0</v>
      </c>
      <c r="F15" s="359">
        <v>0</v>
      </c>
      <c r="G15" s="359">
        <f t="shared" si="0"/>
        <v>62961</v>
      </c>
      <c r="H15" s="529">
        <v>200</v>
      </c>
      <c r="I15" s="528">
        <f t="shared" si="1"/>
        <v>1259.22</v>
      </c>
      <c r="J15" s="528">
        <f t="shared" si="2"/>
        <v>1259.22</v>
      </c>
      <c r="K15" s="528"/>
      <c r="L15" s="528"/>
      <c r="M15" s="528"/>
      <c r="N15" s="528"/>
      <c r="O15" s="528"/>
      <c r="P15" s="528"/>
      <c r="Q15" s="528"/>
      <c r="R15" s="528"/>
      <c r="S15" s="532">
        <v>150</v>
      </c>
      <c r="T15" s="528">
        <f t="shared" si="3"/>
        <v>18.89</v>
      </c>
    </row>
    <row r="16" spans="1:38" ht="29.45" customHeight="1">
      <c r="A16" s="530">
        <v>6</v>
      </c>
      <c r="B16" s="531" t="s">
        <v>906</v>
      </c>
      <c r="C16" s="359">
        <v>14175</v>
      </c>
      <c r="D16" s="359">
        <v>28060</v>
      </c>
      <c r="E16" s="359">
        <v>2593</v>
      </c>
      <c r="F16" s="359">
        <v>0</v>
      </c>
      <c r="G16" s="359">
        <f t="shared" si="0"/>
        <v>44828</v>
      </c>
      <c r="H16" s="529">
        <v>200</v>
      </c>
      <c r="I16" s="528">
        <f t="shared" si="1"/>
        <v>896.56</v>
      </c>
      <c r="J16" s="528">
        <f t="shared" si="2"/>
        <v>896.56</v>
      </c>
      <c r="K16" s="528"/>
      <c r="L16" s="528"/>
      <c r="M16" s="528"/>
      <c r="N16" s="528"/>
      <c r="O16" s="528"/>
      <c r="P16" s="528"/>
      <c r="Q16" s="528"/>
      <c r="R16" s="528"/>
      <c r="S16" s="532">
        <v>150</v>
      </c>
      <c r="T16" s="528">
        <f t="shared" si="3"/>
        <v>13.45</v>
      </c>
    </row>
    <row r="17" spans="1:38" ht="29.45" customHeight="1">
      <c r="A17" s="530">
        <v>7</v>
      </c>
      <c r="B17" s="531" t="s">
        <v>907</v>
      </c>
      <c r="C17" s="359">
        <v>34383</v>
      </c>
      <c r="D17" s="359">
        <v>68664</v>
      </c>
      <c r="E17" s="359">
        <v>214</v>
      </c>
      <c r="F17" s="359">
        <v>0</v>
      </c>
      <c r="G17" s="359">
        <f t="shared" si="0"/>
        <v>103261</v>
      </c>
      <c r="H17" s="529">
        <v>200</v>
      </c>
      <c r="I17" s="528">
        <f t="shared" si="1"/>
        <v>2065.2199999999998</v>
      </c>
      <c r="J17" s="528">
        <f t="shared" si="2"/>
        <v>2065.2199999999998</v>
      </c>
      <c r="K17" s="528"/>
      <c r="L17" s="528"/>
      <c r="M17" s="528"/>
      <c r="N17" s="528"/>
      <c r="O17" s="528"/>
      <c r="P17" s="528"/>
      <c r="Q17" s="528"/>
      <c r="R17" s="528"/>
      <c r="S17" s="532">
        <v>150</v>
      </c>
      <c r="T17" s="528">
        <f t="shared" si="3"/>
        <v>30.98</v>
      </c>
    </row>
    <row r="18" spans="1:38" ht="29.45" customHeight="1">
      <c r="A18" s="530">
        <v>8</v>
      </c>
      <c r="B18" s="531" t="s">
        <v>908</v>
      </c>
      <c r="C18" s="359">
        <v>31900</v>
      </c>
      <c r="D18" s="359">
        <v>101218</v>
      </c>
      <c r="E18" s="359">
        <v>45</v>
      </c>
      <c r="F18" s="359">
        <v>0</v>
      </c>
      <c r="G18" s="359">
        <f t="shared" si="0"/>
        <v>133163</v>
      </c>
      <c r="H18" s="529">
        <v>200</v>
      </c>
      <c r="I18" s="528">
        <f t="shared" si="1"/>
        <v>2663.26</v>
      </c>
      <c r="J18" s="528">
        <f t="shared" si="2"/>
        <v>2663.26</v>
      </c>
      <c r="K18" s="528"/>
      <c r="L18" s="528"/>
      <c r="M18" s="528"/>
      <c r="N18" s="528"/>
      <c r="O18" s="528"/>
      <c r="P18" s="528"/>
      <c r="Q18" s="528"/>
      <c r="R18" s="528"/>
      <c r="S18" s="532">
        <v>150</v>
      </c>
      <c r="T18" s="528">
        <f t="shared" si="3"/>
        <v>39.950000000000003</v>
      </c>
    </row>
    <row r="19" spans="1:38" ht="29.45" customHeight="1">
      <c r="A19" s="530">
        <v>9</v>
      </c>
      <c r="B19" s="531" t="s">
        <v>909</v>
      </c>
      <c r="C19" s="359">
        <v>55124</v>
      </c>
      <c r="D19" s="359">
        <v>102492</v>
      </c>
      <c r="E19" s="359">
        <v>774</v>
      </c>
      <c r="F19" s="359">
        <v>0</v>
      </c>
      <c r="G19" s="359">
        <f t="shared" si="0"/>
        <v>158390</v>
      </c>
      <c r="H19" s="529">
        <v>200</v>
      </c>
      <c r="I19" s="528">
        <f t="shared" si="1"/>
        <v>3167.8</v>
      </c>
      <c r="J19" s="528">
        <f t="shared" si="2"/>
        <v>3167.8</v>
      </c>
      <c r="K19" s="528"/>
      <c r="L19" s="528"/>
      <c r="M19" s="528"/>
      <c r="N19" s="528"/>
      <c r="O19" s="528"/>
      <c r="P19" s="528"/>
      <c r="Q19" s="528"/>
      <c r="R19" s="528"/>
      <c r="S19" s="532">
        <v>150</v>
      </c>
      <c r="T19" s="528">
        <f t="shared" si="3"/>
        <v>47.52</v>
      </c>
    </row>
    <row r="20" spans="1:38" ht="29.45" customHeight="1">
      <c r="A20" s="530">
        <v>10</v>
      </c>
      <c r="B20" s="531" t="s">
        <v>910</v>
      </c>
      <c r="C20" s="359">
        <v>145254</v>
      </c>
      <c r="D20" s="359">
        <v>211801</v>
      </c>
      <c r="E20" s="359">
        <v>1462</v>
      </c>
      <c r="F20" s="359">
        <v>0</v>
      </c>
      <c r="G20" s="359">
        <f t="shared" si="0"/>
        <v>358517</v>
      </c>
      <c r="H20" s="529">
        <v>200</v>
      </c>
      <c r="I20" s="528">
        <f t="shared" si="1"/>
        <v>7170.34</v>
      </c>
      <c r="J20" s="528">
        <f t="shared" si="2"/>
        <v>7170.34</v>
      </c>
      <c r="K20" s="528"/>
      <c r="L20" s="528"/>
      <c r="M20" s="528"/>
      <c r="N20" s="528"/>
      <c r="O20" s="528"/>
      <c r="P20" s="528"/>
      <c r="Q20" s="528"/>
      <c r="R20" s="528"/>
      <c r="S20" s="532">
        <v>150</v>
      </c>
      <c r="T20" s="528">
        <f t="shared" si="3"/>
        <v>107.56</v>
      </c>
    </row>
    <row r="21" spans="1:38" ht="29.45" customHeight="1">
      <c r="A21" s="530">
        <v>11</v>
      </c>
      <c r="B21" s="531" t="s">
        <v>911</v>
      </c>
      <c r="C21" s="359">
        <v>52431</v>
      </c>
      <c r="D21" s="359">
        <v>124143</v>
      </c>
      <c r="E21" s="359">
        <v>378</v>
      </c>
      <c r="F21" s="359">
        <v>0</v>
      </c>
      <c r="G21" s="359">
        <f t="shared" si="0"/>
        <v>176952</v>
      </c>
      <c r="H21" s="529">
        <v>200</v>
      </c>
      <c r="I21" s="528">
        <f t="shared" si="1"/>
        <v>3539.04</v>
      </c>
      <c r="J21" s="528">
        <f t="shared" si="2"/>
        <v>3539.04</v>
      </c>
      <c r="K21" s="528"/>
      <c r="L21" s="528"/>
      <c r="M21" s="528"/>
      <c r="N21" s="528"/>
      <c r="O21" s="528"/>
      <c r="P21" s="528"/>
      <c r="Q21" s="528"/>
      <c r="R21" s="528"/>
      <c r="S21" s="532">
        <v>150</v>
      </c>
      <c r="T21" s="528">
        <f t="shared" si="3"/>
        <v>53.09</v>
      </c>
    </row>
    <row r="22" spans="1:38" ht="29.45" customHeight="1">
      <c r="A22" s="530">
        <v>12</v>
      </c>
      <c r="B22" s="531" t="s">
        <v>912</v>
      </c>
      <c r="C22" s="359">
        <v>29149</v>
      </c>
      <c r="D22" s="359">
        <v>23163</v>
      </c>
      <c r="E22" s="359">
        <v>1119</v>
      </c>
      <c r="F22" s="359">
        <v>0</v>
      </c>
      <c r="G22" s="359">
        <f t="shared" si="0"/>
        <v>53431</v>
      </c>
      <c r="H22" s="529">
        <v>200</v>
      </c>
      <c r="I22" s="528">
        <f t="shared" si="1"/>
        <v>1068.6199999999999</v>
      </c>
      <c r="J22" s="528">
        <f t="shared" si="2"/>
        <v>1068.6199999999999</v>
      </c>
      <c r="K22" s="528"/>
      <c r="L22" s="528"/>
      <c r="M22" s="528"/>
      <c r="N22" s="528"/>
      <c r="O22" s="528"/>
      <c r="P22" s="528"/>
      <c r="Q22" s="528"/>
      <c r="R22" s="528"/>
      <c r="S22" s="532">
        <v>150</v>
      </c>
      <c r="T22" s="528">
        <f t="shared" si="3"/>
        <v>16.03</v>
      </c>
    </row>
    <row r="23" spans="1:38" ht="29.45" customHeight="1">
      <c r="A23" s="530">
        <v>13</v>
      </c>
      <c r="B23" s="531" t="s">
        <v>913</v>
      </c>
      <c r="C23" s="359">
        <v>24418</v>
      </c>
      <c r="D23" s="359">
        <v>118929</v>
      </c>
      <c r="E23" s="359">
        <v>336</v>
      </c>
      <c r="F23" s="359">
        <v>0</v>
      </c>
      <c r="G23" s="359">
        <f t="shared" si="0"/>
        <v>143683</v>
      </c>
      <c r="H23" s="529">
        <v>200</v>
      </c>
      <c r="I23" s="528">
        <f t="shared" si="1"/>
        <v>2873.66</v>
      </c>
      <c r="J23" s="528">
        <f t="shared" si="2"/>
        <v>2873.66</v>
      </c>
      <c r="K23" s="528"/>
      <c r="L23" s="528"/>
      <c r="M23" s="528"/>
      <c r="N23" s="528"/>
      <c r="O23" s="528"/>
      <c r="P23" s="528"/>
      <c r="Q23" s="528"/>
      <c r="R23" s="528"/>
      <c r="S23" s="532">
        <v>150</v>
      </c>
      <c r="T23" s="528">
        <f t="shared" si="3"/>
        <v>43.1</v>
      </c>
    </row>
    <row r="24" spans="1:38" ht="29.45" customHeight="1">
      <c r="A24" s="530">
        <v>14</v>
      </c>
      <c r="B24" s="531" t="s">
        <v>914</v>
      </c>
      <c r="C24" s="359">
        <v>37835</v>
      </c>
      <c r="D24" s="359">
        <v>41998</v>
      </c>
      <c r="E24" s="359">
        <v>1169</v>
      </c>
      <c r="F24" s="359">
        <v>0</v>
      </c>
      <c r="G24" s="359">
        <f t="shared" si="0"/>
        <v>81002</v>
      </c>
      <c r="H24" s="529">
        <v>200</v>
      </c>
      <c r="I24" s="528">
        <f t="shared" si="1"/>
        <v>1620.04</v>
      </c>
      <c r="J24" s="528">
        <f t="shared" si="2"/>
        <v>1620.04</v>
      </c>
      <c r="K24" s="528"/>
      <c r="L24" s="528"/>
      <c r="M24" s="528"/>
      <c r="N24" s="528"/>
      <c r="O24" s="528"/>
      <c r="P24" s="528"/>
      <c r="Q24" s="528"/>
      <c r="R24" s="528"/>
      <c r="S24" s="532">
        <v>150</v>
      </c>
      <c r="T24" s="528">
        <f t="shared" si="3"/>
        <v>24.3</v>
      </c>
    </row>
    <row r="25" spans="1:38" ht="37.9" customHeight="1">
      <c r="A25" s="1071" t="s">
        <v>17</v>
      </c>
      <c r="B25" s="1072"/>
      <c r="C25" s="533">
        <v>631675</v>
      </c>
      <c r="D25" s="533">
        <v>1001362</v>
      </c>
      <c r="E25" s="533">
        <v>8638</v>
      </c>
      <c r="F25" s="533">
        <v>0</v>
      </c>
      <c r="G25" s="533">
        <f>SUM(G11:G24)</f>
        <v>1641675</v>
      </c>
      <c r="H25" s="534">
        <v>200</v>
      </c>
      <c r="I25" s="535">
        <f>SUM(I11:I24)</f>
        <v>32833.5</v>
      </c>
      <c r="J25" s="535">
        <f>SUM(J11:J24)</f>
        <v>32833.5</v>
      </c>
      <c r="K25" s="535"/>
      <c r="L25" s="535"/>
      <c r="M25" s="535"/>
      <c r="N25" s="535"/>
      <c r="O25" s="535"/>
      <c r="P25" s="535"/>
      <c r="Q25" s="535"/>
      <c r="R25" s="535"/>
      <c r="S25" s="536">
        <v>150</v>
      </c>
      <c r="T25" s="535">
        <f>SUM(T11:T24)</f>
        <v>492.51000000000005</v>
      </c>
    </row>
    <row r="26" spans="1:38">
      <c r="A26" s="267"/>
      <c r="B26" s="267"/>
      <c r="C26" s="267"/>
      <c r="D26" s="267"/>
      <c r="E26" s="267"/>
      <c r="F26" s="267"/>
      <c r="G26" s="267"/>
      <c r="H26" s="267"/>
      <c r="I26" s="263"/>
      <c r="J26" s="263"/>
      <c r="K26" s="263"/>
      <c r="L26" s="263"/>
      <c r="M26" s="263"/>
      <c r="N26" s="263"/>
      <c r="O26" s="263"/>
      <c r="P26" s="263"/>
      <c r="Q26" s="263"/>
      <c r="R26" s="263"/>
      <c r="S26" s="263"/>
      <c r="T26" s="263"/>
    </row>
    <row r="27" spans="1:38">
      <c r="A27" s="268" t="s">
        <v>8</v>
      </c>
      <c r="B27" s="269"/>
      <c r="C27" s="269"/>
      <c r="D27" s="267"/>
      <c r="E27" s="267"/>
      <c r="F27" s="267"/>
      <c r="G27" s="267"/>
      <c r="H27" s="267"/>
      <c r="I27" s="263"/>
      <c r="J27" s="263"/>
      <c r="K27" s="263"/>
      <c r="L27" s="263"/>
      <c r="M27" s="263"/>
      <c r="N27" s="263"/>
      <c r="O27" s="263"/>
      <c r="P27" s="263"/>
      <c r="Q27" s="263"/>
      <c r="R27" s="263"/>
      <c r="S27" s="263"/>
      <c r="T27" s="263"/>
    </row>
    <row r="28" spans="1:38">
      <c r="A28" s="270" t="s">
        <v>9</v>
      </c>
      <c r="B28" s="270"/>
      <c r="C28" s="270"/>
      <c r="I28" s="263"/>
      <c r="J28" s="263"/>
      <c r="K28" s="263"/>
      <c r="L28" s="263"/>
      <c r="M28" s="263"/>
      <c r="N28" s="263"/>
      <c r="O28" s="263"/>
      <c r="P28" s="263"/>
      <c r="Q28" s="263"/>
      <c r="R28" s="263"/>
      <c r="S28" s="263"/>
      <c r="T28" s="263"/>
    </row>
    <row r="29" spans="1:38">
      <c r="A29" s="270" t="s">
        <v>10</v>
      </c>
      <c r="B29" s="270"/>
      <c r="C29" s="270"/>
      <c r="I29" s="263"/>
      <c r="J29" s="263"/>
      <c r="K29" s="263"/>
      <c r="L29" s="263"/>
      <c r="M29" s="263"/>
      <c r="N29" s="263"/>
      <c r="O29" s="263"/>
      <c r="P29" s="263"/>
      <c r="Q29" s="263"/>
      <c r="R29" s="263"/>
      <c r="S29" s="263"/>
      <c r="T29" s="263"/>
    </row>
    <row r="30" spans="1:38">
      <c r="A30" s="270"/>
      <c r="B30" s="270"/>
      <c r="C30" s="270"/>
      <c r="I30" s="263"/>
      <c r="J30" s="263"/>
      <c r="K30" s="263"/>
      <c r="L30" s="263"/>
      <c r="M30" s="263"/>
      <c r="N30" s="263"/>
      <c r="O30" s="263"/>
      <c r="P30" s="263"/>
      <c r="Q30" s="263"/>
      <c r="R30" s="263"/>
      <c r="S30" s="263"/>
      <c r="T30" s="263"/>
    </row>
    <row r="31" spans="1:38">
      <c r="A31" s="270"/>
      <c r="B31" s="270"/>
      <c r="C31" s="270"/>
      <c r="I31" s="263"/>
      <c r="J31" s="263"/>
      <c r="K31" s="263"/>
      <c r="L31" s="263"/>
      <c r="M31" s="263"/>
      <c r="N31" s="263"/>
      <c r="O31" s="263"/>
      <c r="P31" s="263"/>
      <c r="Q31" s="263"/>
      <c r="R31" s="263"/>
      <c r="S31" s="263"/>
      <c r="T31" s="263"/>
    </row>
    <row r="32" spans="1:38" s="250" customFormat="1" ht="22.9" customHeight="1">
      <c r="A32" s="722" t="s">
        <v>1054</v>
      </c>
      <c r="B32" s="318"/>
      <c r="C32" s="318"/>
      <c r="D32" s="318"/>
      <c r="E32" s="318"/>
      <c r="F32" s="318"/>
      <c r="G32" s="318"/>
      <c r="H32" s="722"/>
      <c r="I32" s="318"/>
      <c r="J32" s="722"/>
      <c r="K32" s="722"/>
      <c r="L32" s="722"/>
      <c r="M32" s="722"/>
      <c r="N32" s="722"/>
      <c r="O32" s="722"/>
      <c r="P32" s="722"/>
      <c r="Q32" s="722"/>
      <c r="R32" s="1069" t="s">
        <v>1056</v>
      </c>
      <c r="S32" s="1069"/>
      <c r="T32" s="722"/>
      <c r="U32" s="318"/>
      <c r="V32" s="318"/>
      <c r="W32" s="318"/>
      <c r="X32" s="318"/>
      <c r="Y32" s="318"/>
      <c r="Z32" s="318"/>
      <c r="AA32" s="318"/>
      <c r="AB32" s="318"/>
      <c r="AC32" s="318"/>
      <c r="AD32" s="318"/>
      <c r="AE32" s="318"/>
      <c r="AF32" s="318"/>
      <c r="AG32" s="318"/>
      <c r="AH32" s="318"/>
      <c r="AI32" s="318"/>
      <c r="AJ32" s="318"/>
      <c r="AK32" s="318"/>
      <c r="AL32" s="318"/>
    </row>
    <row r="33" spans="1:38" s="250" customFormat="1" ht="22.9" customHeight="1">
      <c r="A33" s="318"/>
      <c r="B33" s="318"/>
      <c r="C33" s="318"/>
      <c r="D33" s="318"/>
      <c r="E33" s="318"/>
      <c r="F33" s="318"/>
      <c r="G33" s="318"/>
      <c r="H33" s="318"/>
      <c r="I33" s="722"/>
      <c r="J33" s="1069" t="s">
        <v>13</v>
      </c>
      <c r="K33" s="1069"/>
      <c r="L33" s="1069"/>
      <c r="M33" s="1069"/>
      <c r="N33" s="1069"/>
      <c r="O33" s="1069"/>
      <c r="P33" s="1069"/>
      <c r="Q33" s="1069"/>
      <c r="R33" s="1069"/>
      <c r="S33" s="1069"/>
      <c r="T33" s="1069"/>
      <c r="U33" s="318"/>
      <c r="V33" s="318"/>
      <c r="W33" s="318"/>
      <c r="X33" s="318"/>
      <c r="Y33" s="318"/>
      <c r="Z33" s="318"/>
      <c r="AA33" s="318"/>
      <c r="AB33" s="318"/>
      <c r="AC33" s="318"/>
      <c r="AD33" s="318"/>
      <c r="AE33" s="318"/>
      <c r="AF33" s="318"/>
      <c r="AG33" s="318"/>
      <c r="AH33" s="318"/>
      <c r="AI33" s="318"/>
      <c r="AJ33" s="318"/>
      <c r="AK33" s="318"/>
      <c r="AL33" s="318"/>
    </row>
    <row r="34" spans="1:38" s="250" customFormat="1" ht="22.9" customHeight="1">
      <c r="A34" s="318"/>
      <c r="B34" s="318"/>
      <c r="C34" s="318"/>
      <c r="D34" s="318"/>
      <c r="E34" s="318"/>
      <c r="F34" s="318"/>
      <c r="G34" s="318"/>
      <c r="H34" s="318"/>
      <c r="I34" s="1069" t="s">
        <v>1026</v>
      </c>
      <c r="J34" s="1069"/>
      <c r="K34" s="1069"/>
      <c r="L34" s="1069"/>
      <c r="M34" s="1069"/>
      <c r="N34" s="1069"/>
      <c r="O34" s="1069"/>
      <c r="P34" s="1069"/>
      <c r="Q34" s="1069"/>
      <c r="R34" s="1069"/>
      <c r="S34" s="1069"/>
      <c r="T34" s="1069"/>
      <c r="U34" s="318"/>
      <c r="V34" s="318"/>
      <c r="W34" s="318"/>
      <c r="X34" s="318"/>
      <c r="Y34" s="318"/>
      <c r="Z34" s="318"/>
      <c r="AA34" s="318"/>
      <c r="AB34" s="318"/>
      <c r="AC34" s="318"/>
      <c r="AD34" s="318"/>
      <c r="AE34" s="318"/>
      <c r="AF34" s="318"/>
      <c r="AG34" s="318"/>
      <c r="AH34" s="318"/>
      <c r="AI34" s="318"/>
      <c r="AJ34" s="318"/>
      <c r="AK34" s="318"/>
      <c r="AL34" s="318"/>
    </row>
    <row r="35" spans="1:38" s="250" customFormat="1" ht="22.9" customHeight="1">
      <c r="A35" s="722"/>
      <c r="B35" s="722"/>
      <c r="C35" s="318"/>
      <c r="D35" s="318"/>
      <c r="E35" s="318"/>
      <c r="F35" s="318"/>
      <c r="G35" s="318"/>
      <c r="H35" s="318"/>
      <c r="I35" s="318"/>
      <c r="J35" s="722"/>
      <c r="K35" s="722"/>
      <c r="L35" s="722"/>
      <c r="M35" s="722"/>
      <c r="N35" s="722"/>
      <c r="O35" s="722"/>
      <c r="P35" s="722"/>
      <c r="Q35" s="722"/>
      <c r="R35" s="722" t="s">
        <v>710</v>
      </c>
      <c r="S35" s="722"/>
      <c r="T35" s="722"/>
      <c r="U35" s="318"/>
      <c r="V35" s="318"/>
      <c r="W35" s="318"/>
      <c r="X35" s="318"/>
      <c r="Y35" s="318"/>
      <c r="Z35" s="318"/>
      <c r="AA35" s="318"/>
      <c r="AB35" s="318"/>
      <c r="AC35" s="318"/>
      <c r="AD35" s="318"/>
      <c r="AE35" s="318"/>
      <c r="AF35" s="318"/>
      <c r="AG35" s="318"/>
      <c r="AH35" s="318"/>
      <c r="AI35" s="318"/>
      <c r="AJ35" s="318"/>
      <c r="AK35" s="318"/>
      <c r="AL35" s="318"/>
    </row>
    <row r="36" spans="1:38" s="263" customFormat="1"/>
    <row r="37" spans="1:38">
      <c r="A37" s="1061"/>
      <c r="B37" s="1061"/>
      <c r="C37" s="1061"/>
      <c r="D37" s="1061"/>
      <c r="E37" s="1061"/>
      <c r="F37" s="1061"/>
      <c r="G37" s="1061"/>
      <c r="H37" s="1061"/>
      <c r="I37" s="1061"/>
      <c r="J37" s="1061"/>
      <c r="K37" s="1061"/>
      <c r="L37" s="1061"/>
      <c r="M37" s="1061"/>
      <c r="N37" s="1061"/>
      <c r="O37" s="1061"/>
      <c r="P37" s="1061"/>
      <c r="Q37" s="1061"/>
      <c r="R37" s="1061"/>
      <c r="S37" s="1061"/>
      <c r="T37" s="1061"/>
    </row>
    <row r="38" spans="1:38">
      <c r="I38" s="263"/>
      <c r="J38" s="263"/>
      <c r="K38" s="263"/>
      <c r="L38" s="263"/>
      <c r="M38" s="263"/>
      <c r="N38" s="263"/>
      <c r="O38" s="263"/>
      <c r="P38" s="263"/>
      <c r="Q38" s="263"/>
      <c r="R38" s="263"/>
      <c r="S38" s="263"/>
      <c r="T38" s="263"/>
    </row>
    <row r="39" spans="1:38">
      <c r="I39" s="263"/>
      <c r="J39" s="263"/>
      <c r="K39" s="263"/>
      <c r="L39" s="263"/>
      <c r="M39" s="263"/>
      <c r="N39" s="263"/>
      <c r="O39" s="263"/>
      <c r="P39" s="263"/>
      <c r="Q39" s="263"/>
      <c r="R39" s="263"/>
      <c r="S39" s="263"/>
      <c r="T39" s="263"/>
    </row>
    <row r="40" spans="1:38">
      <c r="I40" s="263"/>
      <c r="J40" s="263"/>
      <c r="K40" s="263"/>
      <c r="L40" s="263"/>
      <c r="M40" s="263"/>
      <c r="N40" s="263"/>
      <c r="O40" s="263"/>
      <c r="P40" s="263"/>
      <c r="Q40" s="263"/>
      <c r="R40" s="263"/>
      <c r="S40" s="263"/>
      <c r="T40" s="263"/>
    </row>
    <row r="41" spans="1:38">
      <c r="I41" s="263"/>
      <c r="J41" s="263"/>
      <c r="K41" s="263"/>
      <c r="L41" s="263"/>
      <c r="M41" s="263"/>
      <c r="N41" s="263"/>
      <c r="O41" s="263"/>
      <c r="P41" s="263"/>
      <c r="Q41" s="263"/>
      <c r="R41" s="263"/>
      <c r="S41" s="263"/>
      <c r="T41" s="263"/>
    </row>
    <row r="42" spans="1:38">
      <c r="I42" s="263"/>
      <c r="J42" s="263"/>
      <c r="K42" s="263"/>
      <c r="L42" s="263"/>
      <c r="M42" s="263"/>
      <c r="N42" s="263"/>
      <c r="O42" s="263"/>
      <c r="P42" s="263"/>
      <c r="Q42" s="263"/>
      <c r="R42" s="263"/>
      <c r="S42" s="263"/>
      <c r="T42" s="263"/>
    </row>
    <row r="43" spans="1:38">
      <c r="I43" s="263"/>
      <c r="J43" s="263"/>
      <c r="K43" s="263"/>
      <c r="L43" s="263"/>
      <c r="M43" s="263"/>
      <c r="N43" s="263"/>
      <c r="O43" s="263"/>
      <c r="P43" s="263"/>
      <c r="Q43" s="263"/>
      <c r="R43" s="263"/>
      <c r="S43" s="263"/>
      <c r="T43" s="263"/>
    </row>
    <row r="44" spans="1:38">
      <c r="I44" s="263"/>
      <c r="J44" s="263"/>
      <c r="K44" s="263"/>
      <c r="L44" s="263"/>
      <c r="M44" s="263"/>
      <c r="N44" s="263"/>
      <c r="O44" s="263"/>
      <c r="P44" s="263"/>
      <c r="Q44" s="263"/>
      <c r="R44" s="263"/>
      <c r="S44" s="263"/>
      <c r="T44" s="263"/>
    </row>
    <row r="45" spans="1:38">
      <c r="I45" s="263"/>
      <c r="J45" s="263"/>
      <c r="K45" s="263"/>
      <c r="L45" s="263"/>
      <c r="M45" s="263"/>
      <c r="N45" s="263"/>
      <c r="O45" s="263"/>
      <c r="P45" s="263"/>
      <c r="Q45" s="263"/>
      <c r="R45" s="263"/>
      <c r="S45" s="263"/>
      <c r="T45" s="263"/>
    </row>
    <row r="46" spans="1:38">
      <c r="I46" s="263"/>
      <c r="J46" s="263"/>
      <c r="K46" s="263"/>
      <c r="L46" s="263"/>
      <c r="M46" s="263"/>
      <c r="N46" s="263"/>
      <c r="O46" s="263"/>
      <c r="P46" s="263"/>
      <c r="Q46" s="263"/>
      <c r="R46" s="263"/>
      <c r="S46" s="263"/>
      <c r="T46" s="263"/>
    </row>
    <row r="47" spans="1:38">
      <c r="I47" s="263"/>
      <c r="J47" s="263"/>
      <c r="K47" s="263"/>
      <c r="L47" s="263"/>
      <c r="M47" s="263"/>
      <c r="N47" s="263"/>
      <c r="O47" s="263"/>
      <c r="P47" s="263"/>
      <c r="Q47" s="263"/>
      <c r="R47" s="263"/>
      <c r="S47" s="263"/>
      <c r="T47" s="263"/>
    </row>
    <row r="48" spans="1:38">
      <c r="I48" s="263"/>
      <c r="J48" s="263"/>
      <c r="K48" s="263"/>
      <c r="L48" s="263"/>
      <c r="M48" s="263"/>
      <c r="N48" s="263"/>
      <c r="O48" s="263"/>
      <c r="P48" s="263"/>
      <c r="Q48" s="263"/>
      <c r="R48" s="263"/>
      <c r="S48" s="263"/>
      <c r="T48" s="263"/>
    </row>
    <row r="49" spans="9:20">
      <c r="I49" s="263"/>
      <c r="J49" s="263"/>
      <c r="K49" s="263"/>
      <c r="L49" s="263"/>
      <c r="M49" s="263"/>
      <c r="N49" s="263"/>
      <c r="O49" s="263"/>
      <c r="P49" s="263"/>
      <c r="Q49" s="263"/>
      <c r="R49" s="263"/>
      <c r="S49" s="263"/>
      <c r="T49" s="263"/>
    </row>
    <row r="50" spans="9:20">
      <c r="I50" s="263"/>
      <c r="J50" s="263"/>
      <c r="K50" s="263"/>
      <c r="L50" s="263"/>
      <c r="M50" s="263"/>
      <c r="N50" s="263"/>
      <c r="O50" s="263"/>
      <c r="P50" s="263"/>
      <c r="Q50" s="263"/>
      <c r="R50" s="263"/>
      <c r="S50" s="263"/>
      <c r="T50" s="263"/>
    </row>
    <row r="51" spans="9:20">
      <c r="I51" s="263"/>
      <c r="J51" s="263"/>
      <c r="K51" s="263"/>
      <c r="L51" s="263"/>
      <c r="M51" s="263"/>
      <c r="N51" s="263"/>
      <c r="O51" s="263"/>
      <c r="P51" s="263"/>
      <c r="Q51" s="263"/>
      <c r="R51" s="263"/>
      <c r="S51" s="263"/>
      <c r="T51" s="263"/>
    </row>
    <row r="52" spans="9:20">
      <c r="I52" s="263"/>
      <c r="J52" s="263"/>
      <c r="K52" s="263"/>
      <c r="L52" s="263"/>
      <c r="M52" s="263"/>
      <c r="N52" s="263"/>
      <c r="O52" s="263"/>
      <c r="P52" s="263"/>
      <c r="Q52" s="263"/>
      <c r="R52" s="263"/>
      <c r="S52" s="263"/>
      <c r="T52" s="263"/>
    </row>
    <row r="53" spans="9:20">
      <c r="I53" s="263"/>
      <c r="J53" s="263"/>
      <c r="K53" s="263"/>
      <c r="L53" s="263"/>
      <c r="M53" s="263"/>
      <c r="N53" s="263"/>
      <c r="O53" s="263"/>
      <c r="P53" s="263"/>
      <c r="Q53" s="263"/>
      <c r="R53" s="263"/>
      <c r="S53" s="263"/>
      <c r="T53" s="263"/>
    </row>
    <row r="54" spans="9:20">
      <c r="I54" s="263"/>
      <c r="J54" s="263"/>
      <c r="K54" s="263"/>
      <c r="L54" s="263"/>
      <c r="M54" s="263"/>
      <c r="N54" s="263"/>
      <c r="O54" s="263"/>
      <c r="P54" s="263"/>
      <c r="Q54" s="263"/>
      <c r="R54" s="263"/>
      <c r="S54" s="263"/>
      <c r="T54" s="263"/>
    </row>
    <row r="55" spans="9:20">
      <c r="I55" s="263"/>
      <c r="J55" s="263"/>
      <c r="K55" s="263"/>
      <c r="L55" s="263"/>
      <c r="M55" s="263"/>
      <c r="N55" s="263"/>
      <c r="O55" s="263"/>
      <c r="P55" s="263"/>
      <c r="Q55" s="263"/>
      <c r="R55" s="263"/>
      <c r="S55" s="263"/>
      <c r="T55" s="263"/>
    </row>
    <row r="56" spans="9:20">
      <c r="I56" s="263"/>
      <c r="J56" s="263"/>
      <c r="K56" s="263"/>
      <c r="L56" s="263"/>
      <c r="M56" s="263"/>
      <c r="N56" s="263"/>
      <c r="O56" s="263"/>
      <c r="P56" s="263"/>
      <c r="Q56" s="263"/>
      <c r="R56" s="263"/>
      <c r="S56" s="263"/>
      <c r="T56" s="263"/>
    </row>
    <row r="57" spans="9:20">
      <c r="I57" s="263"/>
      <c r="J57" s="263"/>
      <c r="K57" s="263"/>
      <c r="L57" s="263"/>
      <c r="M57" s="263"/>
      <c r="N57" s="263"/>
      <c r="O57" s="263"/>
      <c r="P57" s="263"/>
      <c r="Q57" s="263"/>
      <c r="R57" s="263"/>
      <c r="S57" s="263"/>
      <c r="T57" s="263"/>
    </row>
    <row r="58" spans="9:20">
      <c r="I58" s="263"/>
      <c r="J58" s="263"/>
      <c r="K58" s="263"/>
      <c r="L58" s="263"/>
      <c r="M58" s="263"/>
      <c r="N58" s="263"/>
      <c r="O58" s="263"/>
      <c r="P58" s="263"/>
      <c r="Q58" s="263"/>
      <c r="R58" s="263"/>
      <c r="S58" s="263"/>
      <c r="T58" s="263"/>
    </row>
    <row r="59" spans="9:20">
      <c r="I59" s="263"/>
      <c r="J59" s="263"/>
      <c r="K59" s="263"/>
      <c r="L59" s="263"/>
      <c r="M59" s="263"/>
      <c r="N59" s="263"/>
      <c r="O59" s="263"/>
      <c r="P59" s="263"/>
      <c r="Q59" s="263"/>
      <c r="R59" s="263"/>
      <c r="S59" s="263"/>
      <c r="T59" s="263"/>
    </row>
    <row r="60" spans="9:20">
      <c r="I60" s="263"/>
      <c r="J60" s="263"/>
      <c r="K60" s="263"/>
      <c r="L60" s="263"/>
      <c r="M60" s="263"/>
      <c r="N60" s="263"/>
      <c r="O60" s="263"/>
      <c r="P60" s="263"/>
      <c r="Q60" s="263"/>
      <c r="R60" s="263"/>
      <c r="S60" s="263"/>
      <c r="T60" s="263"/>
    </row>
    <row r="61" spans="9:20">
      <c r="I61" s="263"/>
      <c r="J61" s="263"/>
      <c r="K61" s="263"/>
      <c r="L61" s="263"/>
      <c r="M61" s="263"/>
      <c r="N61" s="263"/>
      <c r="O61" s="263"/>
      <c r="P61" s="263"/>
      <c r="Q61" s="263"/>
      <c r="R61" s="263"/>
      <c r="S61" s="263"/>
      <c r="T61" s="263"/>
    </row>
    <row r="62" spans="9:20">
      <c r="I62" s="263"/>
      <c r="J62" s="263"/>
      <c r="K62" s="263"/>
      <c r="L62" s="263"/>
      <c r="M62" s="263"/>
      <c r="N62" s="263"/>
      <c r="O62" s="263"/>
      <c r="P62" s="263"/>
      <c r="Q62" s="263"/>
      <c r="R62" s="263"/>
      <c r="S62" s="263"/>
      <c r="T62" s="263"/>
    </row>
    <row r="63" spans="9:20">
      <c r="I63" s="263"/>
      <c r="J63" s="263"/>
      <c r="K63" s="263"/>
      <c r="L63" s="263"/>
      <c r="M63" s="263"/>
      <c r="N63" s="263"/>
      <c r="O63" s="263"/>
      <c r="P63" s="263"/>
      <c r="Q63" s="263"/>
      <c r="R63" s="263"/>
      <c r="S63" s="263"/>
      <c r="T63" s="263"/>
    </row>
    <row r="64" spans="9:20">
      <c r="I64" s="263"/>
      <c r="J64" s="263"/>
      <c r="K64" s="263"/>
      <c r="L64" s="263"/>
      <c r="M64" s="263"/>
      <c r="N64" s="263"/>
      <c r="O64" s="263"/>
      <c r="P64" s="263"/>
      <c r="Q64" s="263"/>
      <c r="R64" s="263"/>
      <c r="S64" s="263"/>
      <c r="T64" s="263"/>
    </row>
    <row r="65" spans="9:20">
      <c r="I65" s="263"/>
      <c r="J65" s="263"/>
      <c r="K65" s="263"/>
      <c r="L65" s="263"/>
      <c r="M65" s="263"/>
      <c r="N65" s="263"/>
      <c r="O65" s="263"/>
      <c r="P65" s="263"/>
      <c r="Q65" s="263"/>
      <c r="R65" s="263"/>
      <c r="S65" s="263"/>
      <c r="T65" s="263"/>
    </row>
    <row r="66" spans="9:20">
      <c r="I66" s="263"/>
      <c r="J66" s="263"/>
      <c r="K66" s="263"/>
      <c r="L66" s="263"/>
      <c r="M66" s="263"/>
      <c r="N66" s="263"/>
      <c r="O66" s="263"/>
      <c r="P66" s="263"/>
      <c r="Q66" s="263"/>
      <c r="R66" s="263"/>
      <c r="S66" s="263"/>
      <c r="T66" s="263"/>
    </row>
    <row r="67" spans="9:20">
      <c r="I67" s="263"/>
      <c r="J67" s="263"/>
      <c r="K67" s="263"/>
      <c r="L67" s="263"/>
      <c r="M67" s="263"/>
      <c r="N67" s="263"/>
      <c r="O67" s="263"/>
      <c r="P67" s="263"/>
      <c r="Q67" s="263"/>
      <c r="R67" s="263"/>
      <c r="S67" s="263"/>
      <c r="T67" s="263"/>
    </row>
    <row r="68" spans="9:20">
      <c r="I68" s="263"/>
      <c r="J68" s="263"/>
      <c r="K68" s="263"/>
      <c r="L68" s="263"/>
      <c r="M68" s="263"/>
      <c r="N68" s="263"/>
      <c r="O68" s="263"/>
      <c r="P68" s="263"/>
      <c r="Q68" s="263"/>
      <c r="R68" s="263"/>
      <c r="S68" s="263"/>
      <c r="T68" s="263"/>
    </row>
    <row r="69" spans="9:20">
      <c r="I69" s="263"/>
      <c r="J69" s="263"/>
      <c r="K69" s="263"/>
      <c r="L69" s="263"/>
      <c r="M69" s="263"/>
      <c r="N69" s="263"/>
      <c r="O69" s="263"/>
      <c r="P69" s="263"/>
      <c r="Q69" s="263"/>
      <c r="R69" s="263"/>
      <c r="S69" s="263"/>
      <c r="T69" s="263"/>
    </row>
    <row r="70" spans="9:20">
      <c r="I70" s="263"/>
      <c r="J70" s="263"/>
      <c r="K70" s="263"/>
      <c r="L70" s="263"/>
      <c r="M70" s="263"/>
      <c r="N70" s="263"/>
      <c r="O70" s="263"/>
      <c r="P70" s="263"/>
      <c r="Q70" s="263"/>
      <c r="R70" s="263"/>
      <c r="S70" s="263"/>
      <c r="T70" s="263"/>
    </row>
    <row r="71" spans="9:20">
      <c r="I71" s="263"/>
      <c r="J71" s="263"/>
      <c r="K71" s="263"/>
      <c r="L71" s="263"/>
      <c r="M71" s="263"/>
      <c r="N71" s="263"/>
      <c r="O71" s="263"/>
      <c r="P71" s="263"/>
      <c r="Q71" s="263"/>
      <c r="R71" s="263"/>
      <c r="S71" s="263"/>
      <c r="T71" s="263"/>
    </row>
    <row r="72" spans="9:20">
      <c r="I72" s="263"/>
      <c r="J72" s="263"/>
      <c r="K72" s="263"/>
      <c r="L72" s="263"/>
      <c r="M72" s="263"/>
      <c r="N72" s="263"/>
      <c r="O72" s="263"/>
      <c r="P72" s="263"/>
      <c r="Q72" s="263"/>
      <c r="R72" s="263"/>
      <c r="S72" s="263"/>
      <c r="T72" s="263"/>
    </row>
    <row r="73" spans="9:20">
      <c r="I73" s="263"/>
      <c r="J73" s="263"/>
      <c r="K73" s="263"/>
      <c r="L73" s="263"/>
      <c r="M73" s="263"/>
      <c r="N73" s="263"/>
      <c r="O73" s="263"/>
      <c r="P73" s="263"/>
      <c r="Q73" s="263"/>
      <c r="R73" s="263"/>
      <c r="S73" s="263"/>
      <c r="T73" s="263"/>
    </row>
    <row r="74" spans="9:20">
      <c r="I74" s="263"/>
      <c r="J74" s="263"/>
      <c r="K74" s="263"/>
      <c r="L74" s="263"/>
      <c r="M74" s="263"/>
      <c r="N74" s="263"/>
      <c r="O74" s="263"/>
      <c r="P74" s="263"/>
      <c r="Q74" s="263"/>
      <c r="R74" s="263"/>
      <c r="S74" s="263"/>
      <c r="T74" s="263"/>
    </row>
    <row r="75" spans="9:20">
      <c r="I75" s="263"/>
      <c r="J75" s="263"/>
      <c r="K75" s="263"/>
      <c r="L75" s="263"/>
      <c r="M75" s="263"/>
      <c r="N75" s="263"/>
      <c r="O75" s="263"/>
      <c r="P75" s="263"/>
      <c r="Q75" s="263"/>
      <c r="R75" s="263"/>
      <c r="S75" s="263"/>
      <c r="T75" s="263"/>
    </row>
    <row r="76" spans="9:20">
      <c r="I76" s="263"/>
      <c r="J76" s="263"/>
      <c r="K76" s="263"/>
      <c r="L76" s="263"/>
      <c r="M76" s="263"/>
      <c r="N76" s="263"/>
      <c r="O76" s="263"/>
      <c r="P76" s="263"/>
      <c r="Q76" s="263"/>
      <c r="R76" s="263"/>
      <c r="S76" s="263"/>
      <c r="T76" s="263"/>
    </row>
    <row r="77" spans="9:20">
      <c r="I77" s="263"/>
      <c r="J77" s="263"/>
      <c r="K77" s="263"/>
      <c r="L77" s="263"/>
      <c r="M77" s="263"/>
      <c r="N77" s="263"/>
      <c r="O77" s="263"/>
      <c r="P77" s="263"/>
      <c r="Q77" s="263"/>
      <c r="R77" s="263"/>
      <c r="S77" s="263"/>
      <c r="T77" s="263"/>
    </row>
    <row r="78" spans="9:20">
      <c r="I78" s="263"/>
      <c r="J78" s="263"/>
      <c r="K78" s="263"/>
      <c r="L78" s="263"/>
      <c r="M78" s="263"/>
      <c r="N78" s="263"/>
      <c r="O78" s="263"/>
      <c r="P78" s="263"/>
      <c r="Q78" s="263"/>
      <c r="R78" s="263"/>
      <c r="S78" s="263"/>
      <c r="T78" s="263"/>
    </row>
    <row r="79" spans="9:20">
      <c r="I79" s="263"/>
      <c r="J79" s="263"/>
      <c r="K79" s="263"/>
      <c r="L79" s="263"/>
      <c r="M79" s="263"/>
      <c r="N79" s="263"/>
      <c r="O79" s="263"/>
      <c r="P79" s="263"/>
      <c r="Q79" s="263"/>
      <c r="R79" s="263"/>
      <c r="S79" s="263"/>
      <c r="T79" s="263"/>
    </row>
    <row r="80" spans="9:20">
      <c r="I80" s="263"/>
      <c r="J80" s="263"/>
      <c r="K80" s="263"/>
      <c r="L80" s="263"/>
      <c r="M80" s="263"/>
      <c r="N80" s="263"/>
      <c r="O80" s="263"/>
      <c r="P80" s="263"/>
      <c r="Q80" s="263"/>
      <c r="R80" s="263"/>
      <c r="S80" s="263"/>
      <c r="T80" s="263"/>
    </row>
    <row r="81" spans="9:20">
      <c r="I81" s="263"/>
      <c r="J81" s="263"/>
      <c r="K81" s="263"/>
      <c r="L81" s="263"/>
      <c r="M81" s="263"/>
      <c r="N81" s="263"/>
      <c r="O81" s="263"/>
      <c r="P81" s="263"/>
      <c r="Q81" s="263"/>
      <c r="R81" s="263"/>
      <c r="S81" s="263"/>
      <c r="T81" s="263"/>
    </row>
    <row r="82" spans="9:20">
      <c r="I82" s="263"/>
      <c r="J82" s="263"/>
      <c r="K82" s="263"/>
      <c r="L82" s="263"/>
      <c r="M82" s="263"/>
      <c r="N82" s="263"/>
      <c r="O82" s="263"/>
      <c r="P82" s="263"/>
      <c r="Q82" s="263"/>
      <c r="R82" s="263"/>
      <c r="S82" s="263"/>
      <c r="T82" s="263"/>
    </row>
    <row r="83" spans="9:20">
      <c r="I83" s="263"/>
      <c r="J83" s="263"/>
      <c r="K83" s="263"/>
      <c r="L83" s="263"/>
      <c r="M83" s="263"/>
      <c r="N83" s="263"/>
      <c r="O83" s="263"/>
      <c r="P83" s="263"/>
      <c r="Q83" s="263"/>
      <c r="R83" s="263"/>
      <c r="S83" s="263"/>
      <c r="T83" s="263"/>
    </row>
    <row r="84" spans="9:20">
      <c r="I84" s="263"/>
      <c r="J84" s="263"/>
      <c r="K84" s="263"/>
      <c r="L84" s="263"/>
      <c r="M84" s="263"/>
      <c r="N84" s="263"/>
      <c r="O84" s="263"/>
      <c r="P84" s="263"/>
      <c r="Q84" s="263"/>
      <c r="R84" s="263"/>
      <c r="S84" s="263"/>
      <c r="T84" s="263"/>
    </row>
    <row r="85" spans="9:20">
      <c r="I85" s="263"/>
      <c r="J85" s="263"/>
      <c r="K85" s="263"/>
      <c r="L85" s="263"/>
      <c r="M85" s="263"/>
      <c r="N85" s="263"/>
      <c r="O85" s="263"/>
      <c r="P85" s="263"/>
      <c r="Q85" s="263"/>
      <c r="R85" s="263"/>
      <c r="S85" s="263"/>
      <c r="T85" s="263"/>
    </row>
    <row r="86" spans="9:20">
      <c r="I86" s="263"/>
      <c r="J86" s="263"/>
      <c r="K86" s="263"/>
      <c r="L86" s="263"/>
      <c r="M86" s="263"/>
      <c r="N86" s="263"/>
      <c r="O86" s="263"/>
      <c r="P86" s="263"/>
      <c r="Q86" s="263"/>
      <c r="R86" s="263"/>
      <c r="S86" s="263"/>
      <c r="T86" s="263"/>
    </row>
    <row r="87" spans="9:20">
      <c r="I87" s="263"/>
      <c r="J87" s="263"/>
      <c r="K87" s="263"/>
      <c r="L87" s="263"/>
      <c r="M87" s="263"/>
      <c r="N87" s="263"/>
      <c r="O87" s="263"/>
      <c r="P87" s="263"/>
      <c r="Q87" s="263"/>
      <c r="R87" s="263"/>
      <c r="S87" s="263"/>
      <c r="T87" s="263"/>
    </row>
    <row r="88" spans="9:20">
      <c r="I88" s="263"/>
      <c r="J88" s="263"/>
      <c r="K88" s="263"/>
      <c r="L88" s="263"/>
      <c r="M88" s="263"/>
      <c r="N88" s="263"/>
      <c r="O88" s="263"/>
      <c r="P88" s="263"/>
      <c r="Q88" s="263"/>
      <c r="R88" s="263"/>
      <c r="S88" s="263"/>
      <c r="T88" s="263"/>
    </row>
    <row r="89" spans="9:20">
      <c r="I89" s="263"/>
      <c r="J89" s="263"/>
      <c r="K89" s="263"/>
      <c r="L89" s="263"/>
      <c r="M89" s="263"/>
      <c r="N89" s="263"/>
      <c r="O89" s="263"/>
      <c r="P89" s="263"/>
      <c r="Q89" s="263"/>
      <c r="R89" s="263"/>
      <c r="S89" s="263"/>
      <c r="T89" s="263"/>
    </row>
    <row r="90" spans="9:20">
      <c r="I90" s="263"/>
      <c r="J90" s="263"/>
      <c r="K90" s="263"/>
      <c r="L90" s="263"/>
      <c r="M90" s="263"/>
      <c r="N90" s="263"/>
      <c r="O90" s="263"/>
      <c r="P90" s="263"/>
      <c r="Q90" s="263"/>
      <c r="R90" s="263"/>
      <c r="S90" s="263"/>
      <c r="T90" s="263"/>
    </row>
    <row r="91" spans="9:20">
      <c r="I91" s="263"/>
      <c r="J91" s="263"/>
      <c r="K91" s="263"/>
      <c r="L91" s="263"/>
      <c r="M91" s="263"/>
      <c r="N91" s="263"/>
      <c r="O91" s="263"/>
      <c r="P91" s="263"/>
      <c r="Q91" s="263"/>
      <c r="R91" s="263"/>
      <c r="S91" s="263"/>
      <c r="T91" s="263"/>
    </row>
    <row r="92" spans="9:20">
      <c r="I92" s="263"/>
      <c r="J92" s="263"/>
      <c r="K92" s="263"/>
      <c r="L92" s="263"/>
      <c r="M92" s="263"/>
      <c r="N92" s="263"/>
      <c r="O92" s="263"/>
      <c r="P92" s="263"/>
      <c r="Q92" s="263"/>
      <c r="R92" s="263"/>
      <c r="S92" s="263"/>
      <c r="T92" s="263"/>
    </row>
    <row r="93" spans="9:20">
      <c r="I93" s="263"/>
      <c r="J93" s="263"/>
      <c r="K93" s="263"/>
      <c r="L93" s="263"/>
      <c r="M93" s="263"/>
      <c r="N93" s="263"/>
      <c r="O93" s="263"/>
      <c r="P93" s="263"/>
      <c r="Q93" s="263"/>
      <c r="R93" s="263"/>
      <c r="S93" s="263"/>
      <c r="T93" s="263"/>
    </row>
    <row r="94" spans="9:20">
      <c r="I94" s="263"/>
      <c r="J94" s="263"/>
      <c r="K94" s="263"/>
      <c r="L94" s="263"/>
      <c r="M94" s="263"/>
      <c r="N94" s="263"/>
      <c r="O94" s="263"/>
      <c r="P94" s="263"/>
      <c r="Q94" s="263"/>
      <c r="R94" s="263"/>
      <c r="S94" s="263"/>
      <c r="T94" s="263"/>
    </row>
    <row r="95" spans="9:20">
      <c r="I95" s="263"/>
      <c r="J95" s="263"/>
      <c r="K95" s="263"/>
      <c r="L95" s="263"/>
      <c r="M95" s="263"/>
      <c r="N95" s="263"/>
      <c r="O95" s="263"/>
      <c r="P95" s="263"/>
      <c r="Q95" s="263"/>
      <c r="R95" s="263"/>
      <c r="S95" s="263"/>
      <c r="T95" s="263"/>
    </row>
    <row r="96" spans="9:20">
      <c r="I96" s="263"/>
      <c r="J96" s="263"/>
      <c r="K96" s="263"/>
      <c r="L96" s="263"/>
      <c r="M96" s="263"/>
      <c r="N96" s="263"/>
      <c r="O96" s="263"/>
      <c r="P96" s="263"/>
      <c r="Q96" s="263"/>
      <c r="R96" s="263"/>
      <c r="S96" s="263"/>
      <c r="T96" s="263"/>
    </row>
    <row r="97" spans="9:20">
      <c r="I97" s="263"/>
      <c r="J97" s="263"/>
      <c r="K97" s="263"/>
      <c r="L97" s="263"/>
      <c r="M97" s="263"/>
      <c r="N97" s="263"/>
      <c r="O97" s="263"/>
      <c r="P97" s="263"/>
      <c r="Q97" s="263"/>
      <c r="R97" s="263"/>
      <c r="S97" s="263"/>
      <c r="T97" s="263"/>
    </row>
    <row r="98" spans="9:20">
      <c r="I98" s="263"/>
      <c r="J98" s="263"/>
      <c r="K98" s="263"/>
      <c r="L98" s="263"/>
      <c r="M98" s="263"/>
      <c r="N98" s="263"/>
      <c r="O98" s="263"/>
      <c r="P98" s="263"/>
      <c r="Q98" s="263"/>
      <c r="R98" s="263"/>
      <c r="S98" s="263"/>
      <c r="T98" s="263"/>
    </row>
    <row r="99" spans="9:20">
      <c r="I99" s="263"/>
      <c r="J99" s="263"/>
      <c r="K99" s="263"/>
      <c r="L99" s="263"/>
      <c r="M99" s="263"/>
      <c r="N99" s="263"/>
      <c r="O99" s="263"/>
      <c r="P99" s="263"/>
      <c r="Q99" s="263"/>
      <c r="R99" s="263"/>
      <c r="S99" s="263"/>
      <c r="T99" s="263"/>
    </row>
    <row r="100" spans="9:20">
      <c r="I100" s="263"/>
      <c r="J100" s="263"/>
      <c r="K100" s="263"/>
      <c r="L100" s="263"/>
      <c r="M100" s="263"/>
      <c r="N100" s="263"/>
      <c r="O100" s="263"/>
      <c r="P100" s="263"/>
      <c r="Q100" s="263"/>
      <c r="R100" s="263"/>
      <c r="S100" s="263"/>
      <c r="T100" s="263"/>
    </row>
    <row r="101" spans="9:20">
      <c r="I101" s="263"/>
      <c r="J101" s="263"/>
      <c r="K101" s="263"/>
      <c r="L101" s="263"/>
      <c r="M101" s="263"/>
      <c r="N101" s="263"/>
      <c r="O101" s="263"/>
      <c r="P101" s="263"/>
      <c r="Q101" s="263"/>
      <c r="R101" s="263"/>
      <c r="S101" s="263"/>
      <c r="T101" s="263"/>
    </row>
    <row r="102" spans="9:20">
      <c r="I102" s="263"/>
      <c r="J102" s="263"/>
      <c r="K102" s="263"/>
      <c r="L102" s="263"/>
      <c r="M102" s="263"/>
      <c r="N102" s="263"/>
      <c r="O102" s="263"/>
      <c r="P102" s="263"/>
      <c r="Q102" s="263"/>
      <c r="R102" s="263"/>
      <c r="S102" s="263"/>
      <c r="T102" s="263"/>
    </row>
    <row r="103" spans="9:20">
      <c r="I103" s="263"/>
      <c r="J103" s="263"/>
      <c r="K103" s="263"/>
      <c r="L103" s="263"/>
      <c r="M103" s="263"/>
      <c r="N103" s="263"/>
      <c r="O103" s="263"/>
      <c r="P103" s="263"/>
      <c r="Q103" s="263"/>
      <c r="R103" s="263"/>
      <c r="S103" s="263"/>
      <c r="T103" s="263"/>
    </row>
    <row r="104" spans="9:20">
      <c r="I104" s="263"/>
      <c r="J104" s="263"/>
      <c r="K104" s="263"/>
      <c r="L104" s="263"/>
      <c r="M104" s="263"/>
      <c r="N104" s="263"/>
      <c r="O104" s="263"/>
      <c r="P104" s="263"/>
      <c r="Q104" s="263"/>
      <c r="R104" s="263"/>
      <c r="S104" s="263"/>
      <c r="T104" s="263"/>
    </row>
    <row r="105" spans="9:20">
      <c r="I105" s="263"/>
      <c r="J105" s="263"/>
      <c r="K105" s="263"/>
      <c r="L105" s="263"/>
      <c r="M105" s="263"/>
      <c r="N105" s="263"/>
      <c r="O105" s="263"/>
      <c r="P105" s="263"/>
      <c r="Q105" s="263"/>
      <c r="R105" s="263"/>
      <c r="S105" s="263"/>
      <c r="T105" s="263"/>
    </row>
    <row r="106" spans="9:20">
      <c r="I106" s="263"/>
      <c r="J106" s="263"/>
      <c r="K106" s="263"/>
      <c r="L106" s="263"/>
      <c r="M106" s="263"/>
      <c r="N106" s="263"/>
      <c r="O106" s="263"/>
      <c r="P106" s="263"/>
      <c r="Q106" s="263"/>
      <c r="R106" s="263"/>
      <c r="S106" s="263"/>
      <c r="T106" s="263"/>
    </row>
    <row r="107" spans="9:20">
      <c r="I107" s="263"/>
      <c r="J107" s="263"/>
      <c r="K107" s="263"/>
      <c r="L107" s="263"/>
      <c r="M107" s="263"/>
      <c r="N107" s="263"/>
      <c r="O107" s="263"/>
      <c r="P107" s="263"/>
      <c r="Q107" s="263"/>
      <c r="R107" s="263"/>
      <c r="S107" s="263"/>
      <c r="T107" s="263"/>
    </row>
    <row r="108" spans="9:20">
      <c r="I108" s="263"/>
      <c r="J108" s="263"/>
      <c r="K108" s="263"/>
      <c r="L108" s="263"/>
      <c r="M108" s="263"/>
      <c r="N108" s="263"/>
      <c r="O108" s="263"/>
      <c r="P108" s="263"/>
      <c r="Q108" s="263"/>
      <c r="R108" s="263"/>
      <c r="S108" s="263"/>
      <c r="T108" s="263"/>
    </row>
    <row r="109" spans="9:20">
      <c r="I109" s="263"/>
      <c r="J109" s="263"/>
      <c r="K109" s="263"/>
      <c r="L109" s="263"/>
      <c r="M109" s="263"/>
      <c r="N109" s="263"/>
      <c r="O109" s="263"/>
      <c r="P109" s="263"/>
      <c r="Q109" s="263"/>
      <c r="R109" s="263"/>
      <c r="S109" s="263"/>
      <c r="T109" s="263"/>
    </row>
    <row r="110" spans="9:20">
      <c r="I110" s="263"/>
      <c r="J110" s="263"/>
      <c r="K110" s="263"/>
      <c r="L110" s="263"/>
      <c r="M110" s="263"/>
      <c r="N110" s="263"/>
      <c r="O110" s="263"/>
      <c r="P110" s="263"/>
      <c r="Q110" s="263"/>
      <c r="R110" s="263"/>
      <c r="S110" s="263"/>
      <c r="T110" s="263"/>
    </row>
    <row r="111" spans="9:20">
      <c r="I111" s="263"/>
      <c r="J111" s="263"/>
      <c r="K111" s="263"/>
      <c r="L111" s="263"/>
      <c r="M111" s="263"/>
      <c r="N111" s="263"/>
      <c r="O111" s="263"/>
      <c r="P111" s="263"/>
      <c r="Q111" s="263"/>
      <c r="R111" s="263"/>
      <c r="S111" s="263"/>
      <c r="T111" s="263"/>
    </row>
    <row r="112" spans="9:20">
      <c r="I112" s="263"/>
      <c r="J112" s="263"/>
      <c r="K112" s="263"/>
      <c r="L112" s="263"/>
      <c r="M112" s="263"/>
      <c r="N112" s="263"/>
      <c r="O112" s="263"/>
      <c r="P112" s="263"/>
      <c r="Q112" s="263"/>
      <c r="R112" s="263"/>
      <c r="S112" s="263"/>
      <c r="T112" s="263"/>
    </row>
    <row r="113" spans="9:20">
      <c r="I113" s="263"/>
      <c r="J113" s="263"/>
      <c r="K113" s="263"/>
      <c r="L113" s="263"/>
      <c r="M113" s="263"/>
      <c r="N113" s="263"/>
      <c r="O113" s="263"/>
      <c r="P113" s="263"/>
      <c r="Q113" s="263"/>
      <c r="R113" s="263"/>
      <c r="S113" s="263"/>
      <c r="T113" s="263"/>
    </row>
    <row r="114" spans="9:20">
      <c r="I114" s="263"/>
      <c r="J114" s="263"/>
      <c r="K114" s="263"/>
      <c r="L114" s="263"/>
      <c r="M114" s="263"/>
      <c r="N114" s="263"/>
      <c r="O114" s="263"/>
      <c r="P114" s="263"/>
      <c r="Q114" s="263"/>
      <c r="R114" s="263"/>
      <c r="S114" s="263"/>
      <c r="T114" s="263"/>
    </row>
    <row r="115" spans="9:20">
      <c r="I115" s="263"/>
      <c r="J115" s="263"/>
      <c r="K115" s="263"/>
      <c r="L115" s="263"/>
      <c r="M115" s="263"/>
      <c r="N115" s="263"/>
      <c r="O115" s="263"/>
      <c r="P115" s="263"/>
      <c r="Q115" s="263"/>
      <c r="R115" s="263"/>
      <c r="S115" s="263"/>
      <c r="T115" s="263"/>
    </row>
    <row r="116" spans="9:20">
      <c r="I116" s="263"/>
      <c r="J116" s="263"/>
      <c r="K116" s="263"/>
      <c r="L116" s="263"/>
      <c r="M116" s="263"/>
      <c r="N116" s="263"/>
      <c r="O116" s="263"/>
      <c r="P116" s="263"/>
      <c r="Q116" s="263"/>
      <c r="R116" s="263"/>
      <c r="S116" s="263"/>
      <c r="T116" s="263"/>
    </row>
    <row r="117" spans="9:20">
      <c r="I117" s="263"/>
      <c r="J117" s="263"/>
      <c r="K117" s="263"/>
      <c r="L117" s="263"/>
      <c r="M117" s="263"/>
      <c r="N117" s="263"/>
      <c r="O117" s="263"/>
      <c r="P117" s="263"/>
      <c r="Q117" s="263"/>
      <c r="R117" s="263"/>
      <c r="S117" s="263"/>
      <c r="T117" s="263"/>
    </row>
    <row r="118" spans="9:20">
      <c r="I118" s="263"/>
      <c r="J118" s="263"/>
      <c r="K118" s="263"/>
      <c r="L118" s="263"/>
      <c r="M118" s="263"/>
      <c r="N118" s="263"/>
      <c r="O118" s="263"/>
      <c r="P118" s="263"/>
      <c r="Q118" s="263"/>
      <c r="R118" s="263"/>
      <c r="S118" s="263"/>
      <c r="T118" s="263"/>
    </row>
    <row r="119" spans="9:20">
      <c r="I119" s="263"/>
      <c r="J119" s="263"/>
      <c r="K119" s="263"/>
      <c r="L119" s="263"/>
      <c r="M119" s="263"/>
      <c r="N119" s="263"/>
      <c r="O119" s="263"/>
      <c r="P119" s="263"/>
      <c r="Q119" s="263"/>
      <c r="R119" s="263"/>
      <c r="S119" s="263"/>
      <c r="T119" s="263"/>
    </row>
    <row r="120" spans="9:20">
      <c r="I120" s="263"/>
      <c r="J120" s="263"/>
      <c r="K120" s="263"/>
      <c r="L120" s="263"/>
      <c r="M120" s="263"/>
      <c r="N120" s="263"/>
      <c r="O120" s="263"/>
      <c r="P120" s="263"/>
      <c r="Q120" s="263"/>
      <c r="R120" s="263"/>
      <c r="S120" s="263"/>
      <c r="T120" s="263"/>
    </row>
    <row r="121" spans="9:20">
      <c r="I121" s="263"/>
      <c r="J121" s="263"/>
      <c r="K121" s="263"/>
      <c r="L121" s="263"/>
      <c r="M121" s="263"/>
      <c r="N121" s="263"/>
      <c r="O121" s="263"/>
      <c r="P121" s="263"/>
      <c r="Q121" s="263"/>
      <c r="R121" s="263"/>
      <c r="S121" s="263"/>
      <c r="T121" s="263"/>
    </row>
    <row r="122" spans="9:20">
      <c r="I122" s="263"/>
      <c r="J122" s="263"/>
      <c r="K122" s="263"/>
      <c r="L122" s="263"/>
      <c r="M122" s="263"/>
      <c r="N122" s="263"/>
      <c r="O122" s="263"/>
      <c r="P122" s="263"/>
      <c r="Q122" s="263"/>
      <c r="R122" s="263"/>
      <c r="S122" s="263"/>
      <c r="T122" s="263"/>
    </row>
    <row r="123" spans="9:20">
      <c r="I123" s="263"/>
      <c r="J123" s="263"/>
      <c r="K123" s="263"/>
      <c r="L123" s="263"/>
      <c r="M123" s="263"/>
      <c r="N123" s="263"/>
      <c r="O123" s="263"/>
      <c r="P123" s="263"/>
      <c r="Q123" s="263"/>
      <c r="R123" s="263"/>
      <c r="S123" s="263"/>
      <c r="T123" s="263"/>
    </row>
    <row r="124" spans="9:20">
      <c r="I124" s="263"/>
      <c r="J124" s="263"/>
      <c r="K124" s="263"/>
      <c r="L124" s="263"/>
      <c r="M124" s="263"/>
      <c r="N124" s="263"/>
      <c r="O124" s="263"/>
      <c r="P124" s="263"/>
      <c r="Q124" s="263"/>
      <c r="R124" s="263"/>
      <c r="S124" s="263"/>
      <c r="T124" s="263"/>
    </row>
    <row r="125" spans="9:20">
      <c r="I125" s="263"/>
      <c r="J125" s="263"/>
      <c r="K125" s="263"/>
      <c r="L125" s="263"/>
      <c r="M125" s="263"/>
      <c r="N125" s="263"/>
      <c r="O125" s="263"/>
      <c r="P125" s="263"/>
      <c r="Q125" s="263"/>
      <c r="R125" s="263"/>
      <c r="S125" s="263"/>
      <c r="T125" s="263"/>
    </row>
    <row r="126" spans="9:20">
      <c r="I126" s="263"/>
      <c r="J126" s="263"/>
      <c r="K126" s="263"/>
      <c r="L126" s="263"/>
      <c r="M126" s="263"/>
      <c r="N126" s="263"/>
      <c r="O126" s="263"/>
      <c r="P126" s="263"/>
      <c r="Q126" s="263"/>
      <c r="R126" s="263"/>
      <c r="S126" s="263"/>
      <c r="T126" s="263"/>
    </row>
    <row r="127" spans="9:20">
      <c r="I127" s="263"/>
      <c r="J127" s="263"/>
      <c r="K127" s="263"/>
      <c r="L127" s="263"/>
      <c r="M127" s="263"/>
      <c r="N127" s="263"/>
      <c r="O127" s="263"/>
      <c r="P127" s="263"/>
      <c r="Q127" s="263"/>
      <c r="R127" s="263"/>
      <c r="S127" s="263"/>
      <c r="T127" s="263"/>
    </row>
    <row r="128" spans="9:20">
      <c r="I128" s="263"/>
      <c r="J128" s="263"/>
      <c r="K128" s="263"/>
      <c r="L128" s="263"/>
      <c r="M128" s="263"/>
      <c r="N128" s="263"/>
      <c r="O128" s="263"/>
      <c r="P128" s="263"/>
      <c r="Q128" s="263"/>
      <c r="R128" s="263"/>
      <c r="S128" s="263"/>
      <c r="T128" s="263"/>
    </row>
    <row r="129" spans="9:20">
      <c r="I129" s="263"/>
      <c r="J129" s="263"/>
      <c r="K129" s="263"/>
      <c r="L129" s="263"/>
      <c r="M129" s="263"/>
      <c r="N129" s="263"/>
      <c r="O129" s="263"/>
      <c r="P129" s="263"/>
      <c r="Q129" s="263"/>
      <c r="R129" s="263"/>
      <c r="S129" s="263"/>
      <c r="T129" s="263"/>
    </row>
    <row r="130" spans="9:20">
      <c r="I130" s="263"/>
      <c r="J130" s="263"/>
      <c r="K130" s="263"/>
      <c r="L130" s="263"/>
      <c r="M130" s="263"/>
      <c r="N130" s="263"/>
      <c r="O130" s="263"/>
      <c r="P130" s="263"/>
      <c r="Q130" s="263"/>
      <c r="R130" s="263"/>
      <c r="S130" s="263"/>
      <c r="T130" s="263"/>
    </row>
    <row r="131" spans="9:20">
      <c r="I131" s="263"/>
      <c r="J131" s="263"/>
      <c r="K131" s="263"/>
      <c r="L131" s="263"/>
      <c r="M131" s="263"/>
      <c r="N131" s="263"/>
      <c r="O131" s="263"/>
      <c r="P131" s="263"/>
      <c r="Q131" s="263"/>
      <c r="R131" s="263"/>
      <c r="S131" s="263"/>
      <c r="T131" s="263"/>
    </row>
    <row r="132" spans="9:20">
      <c r="I132" s="263"/>
      <c r="J132" s="263"/>
      <c r="K132" s="263"/>
      <c r="L132" s="263"/>
      <c r="M132" s="263"/>
      <c r="N132" s="263"/>
      <c r="O132" s="263"/>
      <c r="P132" s="263"/>
      <c r="Q132" s="263"/>
      <c r="R132" s="263"/>
      <c r="S132" s="263"/>
      <c r="T132" s="263"/>
    </row>
    <row r="133" spans="9:20">
      <c r="I133" s="263"/>
      <c r="J133" s="263"/>
      <c r="K133" s="263"/>
      <c r="L133" s="263"/>
      <c r="M133" s="263"/>
      <c r="N133" s="263"/>
      <c r="O133" s="263"/>
      <c r="P133" s="263"/>
      <c r="Q133" s="263"/>
      <c r="R133" s="263"/>
      <c r="S133" s="263"/>
      <c r="T133" s="263"/>
    </row>
    <row r="134" spans="9:20">
      <c r="I134" s="263"/>
      <c r="J134" s="263"/>
      <c r="K134" s="263"/>
      <c r="L134" s="263"/>
      <c r="M134" s="263"/>
      <c r="N134" s="263"/>
      <c r="O134" s="263"/>
      <c r="P134" s="263"/>
      <c r="Q134" s="263"/>
      <c r="R134" s="263"/>
      <c r="S134" s="263"/>
      <c r="T134" s="263"/>
    </row>
    <row r="135" spans="9:20">
      <c r="I135" s="263"/>
      <c r="J135" s="263"/>
      <c r="K135" s="263"/>
      <c r="L135" s="263"/>
      <c r="M135" s="263"/>
      <c r="N135" s="263"/>
      <c r="O135" s="263"/>
      <c r="P135" s="263"/>
      <c r="Q135" s="263"/>
      <c r="R135" s="263"/>
      <c r="S135" s="263"/>
      <c r="T135" s="263"/>
    </row>
    <row r="136" spans="9:20">
      <c r="I136" s="263"/>
      <c r="J136" s="263"/>
      <c r="K136" s="263"/>
      <c r="L136" s="263"/>
      <c r="M136" s="263"/>
      <c r="N136" s="263"/>
      <c r="O136" s="263"/>
      <c r="P136" s="263"/>
      <c r="Q136" s="263"/>
      <c r="R136" s="263"/>
      <c r="S136" s="263"/>
      <c r="T136" s="263"/>
    </row>
    <row r="137" spans="9:20">
      <c r="I137" s="263"/>
      <c r="J137" s="263"/>
      <c r="K137" s="263"/>
      <c r="L137" s="263"/>
      <c r="M137" s="263"/>
      <c r="N137" s="263"/>
      <c r="O137" s="263"/>
      <c r="P137" s="263"/>
      <c r="Q137" s="263"/>
      <c r="R137" s="263"/>
      <c r="S137" s="263"/>
      <c r="T137" s="263"/>
    </row>
    <row r="138" spans="9:20">
      <c r="I138" s="263"/>
      <c r="J138" s="263"/>
      <c r="K138" s="263"/>
      <c r="L138" s="263"/>
      <c r="M138" s="263"/>
      <c r="N138" s="263"/>
      <c r="O138" s="263"/>
      <c r="P138" s="263"/>
      <c r="Q138" s="263"/>
      <c r="R138" s="263"/>
      <c r="S138" s="263"/>
      <c r="T138" s="263"/>
    </row>
    <row r="139" spans="9:20">
      <c r="I139" s="263"/>
      <c r="J139" s="263"/>
      <c r="K139" s="263"/>
      <c r="L139" s="263"/>
      <c r="M139" s="263"/>
      <c r="N139" s="263"/>
      <c r="O139" s="263"/>
      <c r="P139" s="263"/>
      <c r="Q139" s="263"/>
      <c r="R139" s="263"/>
      <c r="S139" s="263"/>
      <c r="T139" s="263"/>
    </row>
    <row r="140" spans="9:20">
      <c r="I140" s="263"/>
      <c r="J140" s="263"/>
      <c r="K140" s="263"/>
      <c r="L140" s="263"/>
      <c r="M140" s="263"/>
      <c r="N140" s="263"/>
      <c r="O140" s="263"/>
      <c r="P140" s="263"/>
      <c r="Q140" s="263"/>
      <c r="R140" s="263"/>
      <c r="S140" s="263"/>
      <c r="T140" s="263"/>
    </row>
    <row r="141" spans="9:20">
      <c r="I141" s="263"/>
      <c r="J141" s="263"/>
      <c r="K141" s="263"/>
      <c r="L141" s="263"/>
      <c r="M141" s="263"/>
      <c r="N141" s="263"/>
      <c r="O141" s="263"/>
      <c r="P141" s="263"/>
      <c r="Q141" s="263"/>
      <c r="R141" s="263"/>
      <c r="S141" s="263"/>
      <c r="T141" s="263"/>
    </row>
    <row r="142" spans="9:20">
      <c r="I142" s="263"/>
      <c r="J142" s="263"/>
      <c r="K142" s="263"/>
      <c r="L142" s="263"/>
      <c r="M142" s="263"/>
      <c r="N142" s="263"/>
      <c r="O142" s="263"/>
      <c r="P142" s="263"/>
      <c r="Q142" s="263"/>
      <c r="R142" s="263"/>
      <c r="S142" s="263"/>
      <c r="T142" s="263"/>
    </row>
    <row r="143" spans="9:20">
      <c r="I143" s="263"/>
      <c r="J143" s="263"/>
      <c r="K143" s="263"/>
      <c r="L143" s="263"/>
      <c r="M143" s="263"/>
      <c r="N143" s="263"/>
      <c r="O143" s="263"/>
      <c r="P143" s="263"/>
      <c r="Q143" s="263"/>
      <c r="R143" s="263"/>
      <c r="S143" s="263"/>
      <c r="T143" s="263"/>
    </row>
    <row r="144" spans="9:20">
      <c r="I144" s="263"/>
      <c r="J144" s="263"/>
      <c r="K144" s="263"/>
      <c r="L144" s="263"/>
      <c r="M144" s="263"/>
      <c r="N144" s="263"/>
      <c r="O144" s="263"/>
      <c r="P144" s="263"/>
      <c r="Q144" s="263"/>
      <c r="R144" s="263"/>
      <c r="S144" s="263"/>
      <c r="T144" s="263"/>
    </row>
    <row r="145" spans="9:20">
      <c r="I145" s="263"/>
      <c r="J145" s="263"/>
      <c r="K145" s="263"/>
      <c r="L145" s="263"/>
      <c r="M145" s="263"/>
      <c r="N145" s="263"/>
      <c r="O145" s="263"/>
      <c r="P145" s="263"/>
      <c r="Q145" s="263"/>
      <c r="R145" s="263"/>
      <c r="S145" s="263"/>
      <c r="T145" s="263"/>
    </row>
    <row r="146" spans="9:20">
      <c r="I146" s="263"/>
      <c r="J146" s="263"/>
      <c r="K146" s="263"/>
      <c r="L146" s="263"/>
      <c r="M146" s="263"/>
      <c r="N146" s="263"/>
      <c r="O146" s="263"/>
      <c r="P146" s="263"/>
      <c r="Q146" s="263"/>
      <c r="R146" s="263"/>
      <c r="S146" s="263"/>
      <c r="T146" s="263"/>
    </row>
    <row r="147" spans="9:20">
      <c r="I147" s="263"/>
      <c r="J147" s="263"/>
      <c r="K147" s="263"/>
      <c r="L147" s="263"/>
      <c r="M147" s="263"/>
      <c r="N147" s="263"/>
      <c r="O147" s="263"/>
      <c r="P147" s="263"/>
      <c r="Q147" s="263"/>
      <c r="R147" s="263"/>
      <c r="S147" s="263"/>
      <c r="T147" s="263"/>
    </row>
    <row r="148" spans="9:20">
      <c r="I148" s="263"/>
      <c r="J148" s="263"/>
      <c r="K148" s="263"/>
      <c r="L148" s="263"/>
      <c r="M148" s="263"/>
      <c r="N148" s="263"/>
      <c r="O148" s="263"/>
      <c r="P148" s="263"/>
      <c r="Q148" s="263"/>
      <c r="R148" s="263"/>
      <c r="S148" s="263"/>
      <c r="T148" s="263"/>
    </row>
    <row r="149" spans="9:20">
      <c r="I149" s="263"/>
      <c r="J149" s="263"/>
      <c r="K149" s="263"/>
      <c r="L149" s="263"/>
      <c r="M149" s="263"/>
      <c r="N149" s="263"/>
      <c r="O149" s="263"/>
      <c r="P149" s="263"/>
      <c r="Q149" s="263"/>
      <c r="R149" s="263"/>
      <c r="S149" s="263"/>
      <c r="T149" s="263"/>
    </row>
    <row r="150" spans="9:20">
      <c r="I150" s="263"/>
      <c r="J150" s="263"/>
      <c r="K150" s="263"/>
      <c r="L150" s="263"/>
      <c r="M150" s="263"/>
      <c r="N150" s="263"/>
      <c r="O150" s="263"/>
      <c r="P150" s="263"/>
      <c r="Q150" s="263"/>
      <c r="R150" s="263"/>
      <c r="S150" s="263"/>
      <c r="T150" s="263"/>
    </row>
    <row r="151" spans="9:20">
      <c r="I151" s="263"/>
      <c r="J151" s="263"/>
      <c r="K151" s="263"/>
      <c r="L151" s="263"/>
      <c r="M151" s="263"/>
      <c r="N151" s="263"/>
      <c r="O151" s="263"/>
      <c r="P151" s="263"/>
      <c r="Q151" s="263"/>
      <c r="R151" s="263"/>
      <c r="S151" s="263"/>
      <c r="T151" s="263"/>
    </row>
    <row r="152" spans="9:20">
      <c r="I152" s="263"/>
      <c r="J152" s="263"/>
      <c r="K152" s="263"/>
      <c r="L152" s="263"/>
      <c r="M152" s="263"/>
      <c r="N152" s="263"/>
      <c r="O152" s="263"/>
      <c r="P152" s="263"/>
      <c r="Q152" s="263"/>
      <c r="R152" s="263"/>
      <c r="S152" s="263"/>
      <c r="T152" s="263"/>
    </row>
    <row r="153" spans="9:20">
      <c r="I153" s="263"/>
      <c r="J153" s="263"/>
      <c r="K153" s="263"/>
      <c r="L153" s="263"/>
      <c r="M153" s="263"/>
      <c r="N153" s="263"/>
      <c r="O153" s="263"/>
      <c r="P153" s="263"/>
      <c r="Q153" s="263"/>
      <c r="R153" s="263"/>
      <c r="S153" s="263"/>
      <c r="T153" s="263"/>
    </row>
    <row r="154" spans="9:20">
      <c r="I154" s="263"/>
      <c r="J154" s="263"/>
      <c r="K154" s="263"/>
      <c r="L154" s="263"/>
      <c r="M154" s="263"/>
      <c r="N154" s="263"/>
      <c r="O154" s="263"/>
      <c r="P154" s="263"/>
      <c r="Q154" s="263"/>
      <c r="R154" s="263"/>
      <c r="S154" s="263"/>
      <c r="T154" s="263"/>
    </row>
    <row r="155" spans="9:20">
      <c r="I155" s="263"/>
      <c r="J155" s="263"/>
      <c r="K155" s="263"/>
      <c r="L155" s="263"/>
      <c r="M155" s="263"/>
      <c r="N155" s="263"/>
      <c r="O155" s="263"/>
      <c r="P155" s="263"/>
      <c r="Q155" s="263"/>
      <c r="R155" s="263"/>
      <c r="S155" s="263"/>
      <c r="T155" s="263"/>
    </row>
    <row r="156" spans="9:20">
      <c r="I156" s="263"/>
      <c r="J156" s="263"/>
      <c r="K156" s="263"/>
      <c r="L156" s="263"/>
      <c r="M156" s="263"/>
      <c r="N156" s="263"/>
      <c r="O156" s="263"/>
      <c r="P156" s="263"/>
      <c r="Q156" s="263"/>
      <c r="R156" s="263"/>
      <c r="S156" s="263"/>
      <c r="T156" s="263"/>
    </row>
    <row r="157" spans="9:20">
      <c r="I157" s="263"/>
      <c r="J157" s="263"/>
      <c r="K157" s="263"/>
      <c r="L157" s="263"/>
      <c r="M157" s="263"/>
      <c r="N157" s="263"/>
      <c r="O157" s="263"/>
      <c r="P157" s="263"/>
      <c r="Q157" s="263"/>
      <c r="R157" s="263"/>
      <c r="S157" s="263"/>
      <c r="T157" s="263"/>
    </row>
    <row r="158" spans="9:20">
      <c r="I158" s="263"/>
      <c r="J158" s="263"/>
      <c r="K158" s="263"/>
      <c r="L158" s="263"/>
      <c r="M158" s="263"/>
      <c r="N158" s="263"/>
      <c r="O158" s="263"/>
      <c r="P158" s="263"/>
      <c r="Q158" s="263"/>
      <c r="R158" s="263"/>
      <c r="S158" s="263"/>
      <c r="T158" s="263"/>
    </row>
    <row r="159" spans="9:20">
      <c r="I159" s="263"/>
      <c r="J159" s="263"/>
      <c r="K159" s="263"/>
      <c r="L159" s="263"/>
      <c r="M159" s="263"/>
      <c r="N159" s="263"/>
      <c r="O159" s="263"/>
      <c r="P159" s="263"/>
      <c r="Q159" s="263"/>
      <c r="R159" s="263"/>
      <c r="S159" s="263"/>
      <c r="T159" s="263"/>
    </row>
    <row r="160" spans="9:20">
      <c r="I160" s="263"/>
      <c r="J160" s="263"/>
      <c r="K160" s="263"/>
      <c r="L160" s="263"/>
      <c r="M160" s="263"/>
      <c r="N160" s="263"/>
      <c r="O160" s="263"/>
      <c r="P160" s="263"/>
      <c r="Q160" s="263"/>
      <c r="R160" s="263"/>
      <c r="S160" s="263"/>
      <c r="T160" s="263"/>
    </row>
    <row r="161" spans="9:20">
      <c r="I161" s="263"/>
      <c r="J161" s="263"/>
      <c r="K161" s="263"/>
      <c r="L161" s="263"/>
      <c r="M161" s="263"/>
      <c r="N161" s="263"/>
      <c r="O161" s="263"/>
      <c r="P161" s="263"/>
      <c r="Q161" s="263"/>
      <c r="R161" s="263"/>
      <c r="S161" s="263"/>
      <c r="T161" s="263"/>
    </row>
    <row r="162" spans="9:20">
      <c r="I162" s="263"/>
      <c r="J162" s="263"/>
      <c r="K162" s="263"/>
      <c r="L162" s="263"/>
      <c r="M162" s="263"/>
      <c r="N162" s="263"/>
      <c r="O162" s="263"/>
      <c r="P162" s="263"/>
      <c r="Q162" s="263"/>
      <c r="R162" s="263"/>
      <c r="S162" s="263"/>
      <c r="T162" s="263"/>
    </row>
    <row r="163" spans="9:20">
      <c r="I163" s="263"/>
      <c r="J163" s="263"/>
      <c r="K163" s="263"/>
      <c r="L163" s="263"/>
      <c r="M163" s="263"/>
      <c r="N163" s="263"/>
      <c r="O163" s="263"/>
      <c r="P163" s="263"/>
      <c r="Q163" s="263"/>
      <c r="R163" s="263"/>
      <c r="S163" s="263"/>
      <c r="T163" s="263"/>
    </row>
    <row r="164" spans="9:20">
      <c r="I164" s="263"/>
      <c r="J164" s="263"/>
      <c r="K164" s="263"/>
      <c r="L164" s="263"/>
      <c r="M164" s="263"/>
      <c r="N164" s="263"/>
      <c r="O164" s="263"/>
      <c r="P164" s="263"/>
      <c r="Q164" s="263"/>
      <c r="R164" s="263"/>
      <c r="S164" s="263"/>
      <c r="T164" s="263"/>
    </row>
    <row r="165" spans="9:20">
      <c r="I165" s="263"/>
      <c r="J165" s="263"/>
      <c r="K165" s="263"/>
      <c r="L165" s="263"/>
      <c r="M165" s="263"/>
      <c r="N165" s="263"/>
      <c r="O165" s="263"/>
      <c r="P165" s="263"/>
      <c r="Q165" s="263"/>
      <c r="R165" s="263"/>
      <c r="S165" s="263"/>
      <c r="T165" s="263"/>
    </row>
    <row r="166" spans="9:20">
      <c r="I166" s="263"/>
      <c r="J166" s="263"/>
      <c r="K166" s="263"/>
      <c r="L166" s="263"/>
      <c r="M166" s="263"/>
      <c r="N166" s="263"/>
      <c r="O166" s="263"/>
      <c r="P166" s="263"/>
      <c r="Q166" s="263"/>
      <c r="R166" s="263"/>
      <c r="S166" s="263"/>
      <c r="T166" s="263"/>
    </row>
    <row r="167" spans="9:20">
      <c r="I167" s="263"/>
      <c r="J167" s="263"/>
      <c r="K167" s="263"/>
      <c r="L167" s="263"/>
      <c r="M167" s="263"/>
      <c r="N167" s="263"/>
      <c r="O167" s="263"/>
      <c r="P167" s="263"/>
      <c r="Q167" s="263"/>
      <c r="R167" s="263"/>
      <c r="S167" s="263"/>
      <c r="T167" s="263"/>
    </row>
    <row r="168" spans="9:20">
      <c r="I168" s="263"/>
      <c r="J168" s="263"/>
      <c r="K168" s="263"/>
      <c r="L168" s="263"/>
      <c r="M168" s="263"/>
      <c r="N168" s="263"/>
      <c r="O168" s="263"/>
      <c r="P168" s="263"/>
      <c r="Q168" s="263"/>
      <c r="R168" s="263"/>
      <c r="S168" s="263"/>
      <c r="T168" s="263"/>
    </row>
    <row r="169" spans="9:20">
      <c r="I169" s="263"/>
      <c r="J169" s="263"/>
      <c r="K169" s="263"/>
      <c r="L169" s="263"/>
      <c r="M169" s="263"/>
      <c r="N169" s="263"/>
      <c r="O169" s="263"/>
      <c r="P169" s="263"/>
      <c r="Q169" s="263"/>
      <c r="R169" s="263"/>
      <c r="S169" s="263"/>
      <c r="T169" s="263"/>
    </row>
    <row r="170" spans="9:20">
      <c r="I170" s="263"/>
      <c r="J170" s="263"/>
      <c r="K170" s="263"/>
      <c r="L170" s="263"/>
      <c r="M170" s="263"/>
      <c r="N170" s="263"/>
      <c r="O170" s="263"/>
      <c r="P170" s="263"/>
      <c r="Q170" s="263"/>
      <c r="R170" s="263"/>
      <c r="S170" s="263"/>
      <c r="T170" s="263"/>
    </row>
    <row r="171" spans="9:20">
      <c r="I171" s="263"/>
      <c r="J171" s="263"/>
      <c r="K171" s="263"/>
      <c r="L171" s="263"/>
      <c r="M171" s="263"/>
      <c r="N171" s="263"/>
      <c r="O171" s="263"/>
      <c r="P171" s="263"/>
      <c r="Q171" s="263"/>
      <c r="R171" s="263"/>
      <c r="S171" s="263"/>
      <c r="T171" s="263"/>
    </row>
    <row r="172" spans="9:20">
      <c r="I172" s="263"/>
      <c r="J172" s="263"/>
      <c r="K172" s="263"/>
      <c r="L172" s="263"/>
      <c r="M172" s="263"/>
      <c r="N172" s="263"/>
      <c r="O172" s="263"/>
      <c r="P172" s="263"/>
      <c r="Q172" s="263"/>
      <c r="R172" s="263"/>
      <c r="S172" s="263"/>
      <c r="T172" s="263"/>
    </row>
    <row r="173" spans="9:20">
      <c r="I173" s="263"/>
      <c r="J173" s="263"/>
      <c r="K173" s="263"/>
      <c r="L173" s="263"/>
      <c r="M173" s="263"/>
      <c r="N173" s="263"/>
      <c r="O173" s="263"/>
      <c r="P173" s="263"/>
      <c r="Q173" s="263"/>
      <c r="R173" s="263"/>
      <c r="S173" s="263"/>
      <c r="T173" s="263"/>
    </row>
    <row r="174" spans="9:20">
      <c r="I174" s="263"/>
      <c r="J174" s="263"/>
      <c r="K174" s="263"/>
      <c r="L174" s="263"/>
      <c r="M174" s="263"/>
      <c r="N174" s="263"/>
      <c r="O174" s="263"/>
      <c r="P174" s="263"/>
      <c r="Q174" s="263"/>
      <c r="R174" s="263"/>
      <c r="S174" s="263"/>
      <c r="T174" s="263"/>
    </row>
    <row r="175" spans="9:20">
      <c r="I175" s="263"/>
      <c r="J175" s="263"/>
      <c r="K175" s="263"/>
      <c r="L175" s="263"/>
      <c r="M175" s="263"/>
      <c r="N175" s="263"/>
      <c r="O175" s="263"/>
      <c r="P175" s="263"/>
      <c r="Q175" s="263"/>
      <c r="R175" s="263"/>
      <c r="S175" s="263"/>
      <c r="T175" s="263"/>
    </row>
    <row r="176" spans="9:20">
      <c r="I176" s="263"/>
      <c r="J176" s="263"/>
      <c r="K176" s="263"/>
      <c r="L176" s="263"/>
      <c r="M176" s="263"/>
      <c r="N176" s="263"/>
      <c r="O176" s="263"/>
      <c r="P176" s="263"/>
      <c r="Q176" s="263"/>
      <c r="R176" s="263"/>
      <c r="S176" s="263"/>
      <c r="T176" s="263"/>
    </row>
    <row r="177" spans="9:20">
      <c r="I177" s="263"/>
      <c r="J177" s="263"/>
      <c r="K177" s="263"/>
      <c r="L177" s="263"/>
      <c r="M177" s="263"/>
      <c r="N177" s="263"/>
      <c r="O177" s="263"/>
      <c r="P177" s="263"/>
      <c r="Q177" s="263"/>
      <c r="R177" s="263"/>
      <c r="S177" s="263"/>
      <c r="T177" s="263"/>
    </row>
    <row r="178" spans="9:20">
      <c r="I178" s="263"/>
      <c r="J178" s="263"/>
      <c r="K178" s="263"/>
      <c r="L178" s="263"/>
      <c r="M178" s="263"/>
      <c r="N178" s="263"/>
      <c r="O178" s="263"/>
      <c r="P178" s="263"/>
      <c r="Q178" s="263"/>
      <c r="R178" s="263"/>
      <c r="S178" s="263"/>
      <c r="T178" s="263"/>
    </row>
    <row r="179" spans="9:20">
      <c r="I179" s="263"/>
      <c r="J179" s="263"/>
      <c r="K179" s="263"/>
      <c r="L179" s="263"/>
      <c r="M179" s="263"/>
      <c r="N179" s="263"/>
      <c r="O179" s="263"/>
      <c r="P179" s="263"/>
      <c r="Q179" s="263"/>
      <c r="R179" s="263"/>
      <c r="S179" s="263"/>
      <c r="T179" s="263"/>
    </row>
    <row r="180" spans="9:20">
      <c r="I180" s="263"/>
      <c r="J180" s="263"/>
      <c r="K180" s="263"/>
      <c r="L180" s="263"/>
      <c r="M180" s="263"/>
      <c r="N180" s="263"/>
      <c r="O180" s="263"/>
      <c r="P180" s="263"/>
      <c r="Q180" s="263"/>
      <c r="R180" s="263"/>
      <c r="S180" s="263"/>
      <c r="T180" s="263"/>
    </row>
    <row r="181" spans="9:20">
      <c r="I181" s="263"/>
      <c r="J181" s="263"/>
      <c r="K181" s="263"/>
      <c r="L181" s="263"/>
      <c r="M181" s="263"/>
      <c r="N181" s="263"/>
      <c r="O181" s="263"/>
      <c r="P181" s="263"/>
      <c r="Q181" s="263"/>
      <c r="R181" s="263"/>
      <c r="S181" s="263"/>
      <c r="T181" s="263"/>
    </row>
    <row r="182" spans="9:20">
      <c r="I182" s="263"/>
      <c r="J182" s="263"/>
      <c r="K182" s="263"/>
      <c r="L182" s="263"/>
      <c r="M182" s="263"/>
      <c r="N182" s="263"/>
      <c r="O182" s="263"/>
      <c r="P182" s="263"/>
      <c r="Q182" s="263"/>
      <c r="R182" s="263"/>
      <c r="S182" s="263"/>
      <c r="T182" s="263"/>
    </row>
    <row r="183" spans="9:20">
      <c r="I183" s="263"/>
      <c r="J183" s="263"/>
      <c r="K183" s="263"/>
      <c r="L183" s="263"/>
      <c r="M183" s="263"/>
      <c r="N183" s="263"/>
      <c r="O183" s="263"/>
      <c r="P183" s="263"/>
      <c r="Q183" s="263"/>
      <c r="R183" s="263"/>
      <c r="S183" s="263"/>
      <c r="T183" s="263"/>
    </row>
    <row r="184" spans="9:20">
      <c r="I184" s="263"/>
      <c r="J184" s="263"/>
      <c r="K184" s="263"/>
      <c r="L184" s="263"/>
      <c r="M184" s="263"/>
      <c r="N184" s="263"/>
      <c r="O184" s="263"/>
      <c r="P184" s="263"/>
      <c r="Q184" s="263"/>
      <c r="R184" s="263"/>
      <c r="S184" s="263"/>
      <c r="T184" s="263"/>
    </row>
    <row r="185" spans="9:20">
      <c r="I185" s="263"/>
      <c r="J185" s="263"/>
      <c r="K185" s="263"/>
      <c r="L185" s="263"/>
      <c r="M185" s="263"/>
      <c r="N185" s="263"/>
      <c r="O185" s="263"/>
      <c r="P185" s="263"/>
      <c r="Q185" s="263"/>
      <c r="R185" s="263"/>
      <c r="S185" s="263"/>
      <c r="T185" s="263"/>
    </row>
    <row r="186" spans="9:20">
      <c r="I186" s="263"/>
      <c r="J186" s="263"/>
      <c r="K186" s="263"/>
      <c r="L186" s="263"/>
      <c r="M186" s="263"/>
      <c r="N186" s="263"/>
      <c r="O186" s="263"/>
      <c r="P186" s="263"/>
      <c r="Q186" s="263"/>
      <c r="R186" s="263"/>
      <c r="S186" s="263"/>
      <c r="T186" s="263"/>
    </row>
    <row r="187" spans="9:20">
      <c r="I187" s="263"/>
      <c r="J187" s="263"/>
      <c r="K187" s="263"/>
      <c r="L187" s="263"/>
      <c r="M187" s="263"/>
      <c r="N187" s="263"/>
      <c r="O187" s="263"/>
      <c r="P187" s="263"/>
      <c r="Q187" s="263"/>
      <c r="R187" s="263"/>
      <c r="S187" s="263"/>
      <c r="T187" s="263"/>
    </row>
    <row r="188" spans="9:20">
      <c r="I188" s="263"/>
      <c r="J188" s="263"/>
      <c r="K188" s="263"/>
      <c r="L188" s="263"/>
      <c r="M188" s="263"/>
      <c r="N188" s="263"/>
      <c r="O188" s="263"/>
      <c r="P188" s="263"/>
      <c r="Q188" s="263"/>
      <c r="R188" s="263"/>
      <c r="S188" s="263"/>
      <c r="T188" s="263"/>
    </row>
    <row r="189" spans="9:20">
      <c r="I189" s="263"/>
      <c r="J189" s="263"/>
      <c r="K189" s="263"/>
      <c r="L189" s="263"/>
      <c r="M189" s="263"/>
      <c r="N189" s="263"/>
      <c r="O189" s="263"/>
      <c r="P189" s="263"/>
      <c r="Q189" s="263"/>
      <c r="R189" s="263"/>
      <c r="S189" s="263"/>
      <c r="T189" s="263"/>
    </row>
    <row r="190" spans="9:20">
      <c r="I190" s="263"/>
      <c r="J190" s="263"/>
      <c r="K190" s="263"/>
      <c r="L190" s="263"/>
      <c r="M190" s="263"/>
      <c r="N190" s="263"/>
      <c r="O190" s="263"/>
      <c r="P190" s="263"/>
      <c r="Q190" s="263"/>
      <c r="R190" s="263"/>
      <c r="S190" s="263"/>
      <c r="T190" s="263"/>
    </row>
    <row r="191" spans="9:20">
      <c r="I191" s="263"/>
      <c r="J191" s="263"/>
      <c r="K191" s="263"/>
      <c r="L191" s="263"/>
      <c r="M191" s="263"/>
      <c r="N191" s="263"/>
      <c r="O191" s="263"/>
      <c r="P191" s="263"/>
      <c r="Q191" s="263"/>
      <c r="R191" s="263"/>
      <c r="S191" s="263"/>
      <c r="T191" s="263"/>
    </row>
    <row r="192" spans="9:20">
      <c r="I192" s="263"/>
      <c r="J192" s="263"/>
      <c r="K192" s="263"/>
      <c r="L192" s="263"/>
      <c r="M192" s="263"/>
      <c r="N192" s="263"/>
      <c r="O192" s="263"/>
      <c r="P192" s="263"/>
      <c r="Q192" s="263"/>
      <c r="R192" s="263"/>
      <c r="S192" s="263"/>
      <c r="T192" s="263"/>
    </row>
    <row r="193" spans="9:20">
      <c r="I193" s="263"/>
      <c r="J193" s="263"/>
      <c r="K193" s="263"/>
      <c r="L193" s="263"/>
      <c r="M193" s="263"/>
      <c r="N193" s="263"/>
      <c r="O193" s="263"/>
      <c r="P193" s="263"/>
      <c r="Q193" s="263"/>
      <c r="R193" s="263"/>
      <c r="S193" s="263"/>
      <c r="T193" s="263"/>
    </row>
    <row r="194" spans="9:20">
      <c r="I194" s="263"/>
      <c r="J194" s="263"/>
      <c r="K194" s="263"/>
      <c r="L194" s="263"/>
      <c r="M194" s="263"/>
      <c r="N194" s="263"/>
      <c r="O194" s="263"/>
      <c r="P194" s="263"/>
      <c r="Q194" s="263"/>
      <c r="R194" s="263"/>
      <c r="S194" s="263"/>
      <c r="T194" s="263"/>
    </row>
    <row r="195" spans="9:20">
      <c r="I195" s="263"/>
      <c r="J195" s="263"/>
      <c r="K195" s="263"/>
      <c r="L195" s="263"/>
      <c r="M195" s="263"/>
      <c r="N195" s="263"/>
      <c r="O195" s="263"/>
      <c r="P195" s="263"/>
      <c r="Q195" s="263"/>
      <c r="R195" s="263"/>
      <c r="S195" s="263"/>
      <c r="T195" s="263"/>
    </row>
    <row r="196" spans="9:20">
      <c r="I196" s="263"/>
      <c r="J196" s="263"/>
      <c r="K196" s="263"/>
      <c r="L196" s="263"/>
      <c r="M196" s="263"/>
      <c r="N196" s="263"/>
      <c r="O196" s="263"/>
      <c r="P196" s="263"/>
      <c r="Q196" s="263"/>
      <c r="R196" s="263"/>
      <c r="S196" s="263"/>
      <c r="T196" s="263"/>
    </row>
    <row r="197" spans="9:20">
      <c r="I197" s="263"/>
      <c r="J197" s="263"/>
      <c r="K197" s="263"/>
      <c r="L197" s="263"/>
      <c r="M197" s="263"/>
      <c r="N197" s="263"/>
      <c r="O197" s="263"/>
      <c r="P197" s="263"/>
      <c r="Q197" s="263"/>
      <c r="R197" s="263"/>
      <c r="S197" s="263"/>
      <c r="T197" s="263"/>
    </row>
    <row r="198" spans="9:20">
      <c r="I198" s="263"/>
      <c r="J198" s="263"/>
      <c r="K198" s="263"/>
      <c r="L198" s="263"/>
      <c r="M198" s="263"/>
      <c r="N198" s="263"/>
      <c r="O198" s="263"/>
      <c r="P198" s="263"/>
      <c r="Q198" s="263"/>
      <c r="R198" s="263"/>
      <c r="S198" s="263"/>
      <c r="T198" s="263"/>
    </row>
    <row r="199" spans="9:20">
      <c r="I199" s="263"/>
      <c r="J199" s="263"/>
      <c r="K199" s="263"/>
      <c r="L199" s="263"/>
      <c r="M199" s="263"/>
      <c r="N199" s="263"/>
      <c r="O199" s="263"/>
      <c r="P199" s="263"/>
      <c r="Q199" s="263"/>
      <c r="R199" s="263"/>
      <c r="S199" s="263"/>
      <c r="T199" s="263"/>
    </row>
    <row r="200" spans="9:20">
      <c r="I200" s="263"/>
      <c r="J200" s="263"/>
      <c r="K200" s="263"/>
      <c r="L200" s="263"/>
      <c r="M200" s="263"/>
      <c r="N200" s="263"/>
      <c r="O200" s="263"/>
      <c r="P200" s="263"/>
      <c r="Q200" s="263"/>
      <c r="R200" s="263"/>
      <c r="S200" s="263"/>
      <c r="T200" s="263"/>
    </row>
    <row r="201" spans="9:20">
      <c r="I201" s="263"/>
      <c r="J201" s="263"/>
      <c r="K201" s="263"/>
      <c r="L201" s="263"/>
      <c r="M201" s="263"/>
      <c r="N201" s="263"/>
      <c r="O201" s="263"/>
      <c r="P201" s="263"/>
      <c r="Q201" s="263"/>
      <c r="R201" s="263"/>
      <c r="S201" s="263"/>
      <c r="T201" s="263"/>
    </row>
    <row r="202" spans="9:20">
      <c r="I202" s="263"/>
      <c r="J202" s="263"/>
      <c r="K202" s="263"/>
      <c r="L202" s="263"/>
      <c r="M202" s="263"/>
      <c r="N202" s="263"/>
      <c r="O202" s="263"/>
      <c r="P202" s="263"/>
      <c r="Q202" s="263"/>
      <c r="R202" s="263"/>
      <c r="S202" s="263"/>
      <c r="T202" s="263"/>
    </row>
    <row r="203" spans="9:20">
      <c r="I203" s="263"/>
      <c r="J203" s="263"/>
      <c r="K203" s="263"/>
      <c r="L203" s="263"/>
      <c r="M203" s="263"/>
      <c r="N203" s="263"/>
      <c r="O203" s="263"/>
      <c r="P203" s="263"/>
      <c r="Q203" s="263"/>
      <c r="R203" s="263"/>
      <c r="S203" s="263"/>
      <c r="T203" s="263"/>
    </row>
    <row r="204" spans="9:20">
      <c r="I204" s="263"/>
      <c r="J204" s="263"/>
      <c r="K204" s="263"/>
      <c r="L204" s="263"/>
      <c r="M204" s="263"/>
      <c r="N204" s="263"/>
      <c r="O204" s="263"/>
      <c r="P204" s="263"/>
      <c r="Q204" s="263"/>
      <c r="R204" s="263"/>
      <c r="S204" s="263"/>
      <c r="T204" s="263"/>
    </row>
    <row r="205" spans="9:20">
      <c r="I205" s="263"/>
      <c r="J205" s="263"/>
      <c r="K205" s="263"/>
      <c r="L205" s="263"/>
      <c r="M205" s="263"/>
      <c r="N205" s="263"/>
      <c r="O205" s="263"/>
      <c r="P205" s="263"/>
      <c r="Q205" s="263"/>
      <c r="R205" s="263"/>
      <c r="S205" s="263"/>
      <c r="T205" s="263"/>
    </row>
    <row r="206" spans="9:20">
      <c r="I206" s="263"/>
      <c r="J206" s="263"/>
      <c r="K206" s="263"/>
      <c r="L206" s="263"/>
      <c r="M206" s="263"/>
      <c r="N206" s="263"/>
      <c r="O206" s="263"/>
      <c r="P206" s="263"/>
      <c r="Q206" s="263"/>
      <c r="R206" s="263"/>
      <c r="S206" s="263"/>
      <c r="T206" s="263"/>
    </row>
    <row r="207" spans="9:20">
      <c r="I207" s="263"/>
      <c r="J207" s="263"/>
      <c r="K207" s="263"/>
      <c r="L207" s="263"/>
      <c r="M207" s="263"/>
      <c r="N207" s="263"/>
      <c r="O207" s="263"/>
      <c r="P207" s="263"/>
      <c r="Q207" s="263"/>
      <c r="R207" s="263"/>
      <c r="S207" s="263"/>
      <c r="T207" s="263"/>
    </row>
    <row r="208" spans="9:20">
      <c r="I208" s="263"/>
      <c r="J208" s="263"/>
      <c r="K208" s="263"/>
      <c r="L208" s="263"/>
      <c r="M208" s="263"/>
      <c r="N208" s="263"/>
      <c r="O208" s="263"/>
      <c r="P208" s="263"/>
      <c r="Q208" s="263"/>
      <c r="R208" s="263"/>
      <c r="S208" s="263"/>
      <c r="T208" s="263"/>
    </row>
    <row r="209" spans="9:20">
      <c r="I209" s="263"/>
      <c r="J209" s="263"/>
      <c r="K209" s="263"/>
      <c r="L209" s="263"/>
      <c r="M209" s="263"/>
      <c r="N209" s="263"/>
      <c r="O209" s="263"/>
      <c r="P209" s="263"/>
      <c r="Q209" s="263"/>
      <c r="R209" s="263"/>
      <c r="S209" s="263"/>
      <c r="T209" s="263"/>
    </row>
    <row r="210" spans="9:20">
      <c r="I210" s="263"/>
      <c r="J210" s="263"/>
      <c r="K210" s="263"/>
      <c r="L210" s="263"/>
      <c r="M210" s="263"/>
      <c r="N210" s="263"/>
      <c r="O210" s="263"/>
      <c r="P210" s="263"/>
      <c r="Q210" s="263"/>
      <c r="R210" s="263"/>
      <c r="S210" s="263"/>
      <c r="T210" s="263"/>
    </row>
    <row r="211" spans="9:20">
      <c r="I211" s="263"/>
      <c r="J211" s="263"/>
      <c r="K211" s="263"/>
      <c r="L211" s="263"/>
      <c r="M211" s="263"/>
      <c r="N211" s="263"/>
      <c r="O211" s="263"/>
      <c r="P211" s="263"/>
      <c r="Q211" s="263"/>
      <c r="R211" s="263"/>
      <c r="S211" s="263"/>
      <c r="T211" s="263"/>
    </row>
    <row r="212" spans="9:20">
      <c r="I212" s="263"/>
      <c r="J212" s="263"/>
      <c r="K212" s="263"/>
      <c r="L212" s="263"/>
      <c r="M212" s="263"/>
      <c r="N212" s="263"/>
      <c r="O212" s="263"/>
      <c r="P212" s="263"/>
      <c r="Q212" s="263"/>
      <c r="R212" s="263"/>
      <c r="S212" s="263"/>
      <c r="T212" s="263"/>
    </row>
    <row r="213" spans="9:20">
      <c r="I213" s="263"/>
      <c r="J213" s="263"/>
      <c r="K213" s="263"/>
      <c r="L213" s="263"/>
      <c r="M213" s="263"/>
      <c r="N213" s="263"/>
      <c r="O213" s="263"/>
      <c r="P213" s="263"/>
      <c r="Q213" s="263"/>
      <c r="R213" s="263"/>
      <c r="S213" s="263"/>
      <c r="T213" s="263"/>
    </row>
    <row r="214" spans="9:20">
      <c r="I214" s="263"/>
      <c r="J214" s="263"/>
      <c r="K214" s="263"/>
      <c r="L214" s="263"/>
      <c r="M214" s="263"/>
      <c r="N214" s="263"/>
      <c r="O214" s="263"/>
      <c r="P214" s="263"/>
      <c r="Q214" s="263"/>
      <c r="R214" s="263"/>
      <c r="S214" s="263"/>
      <c r="T214" s="263"/>
    </row>
    <row r="215" spans="9:20">
      <c r="I215" s="263"/>
      <c r="J215" s="263"/>
      <c r="K215" s="263"/>
      <c r="L215" s="263"/>
      <c r="M215" s="263"/>
      <c r="N215" s="263"/>
      <c r="O215" s="263"/>
      <c r="P215" s="263"/>
      <c r="Q215" s="263"/>
      <c r="R215" s="263"/>
      <c r="S215" s="263"/>
      <c r="T215" s="263"/>
    </row>
    <row r="216" spans="9:20">
      <c r="I216" s="263"/>
      <c r="J216" s="263"/>
      <c r="K216" s="263"/>
      <c r="L216" s="263"/>
      <c r="M216" s="263"/>
      <c r="N216" s="263"/>
      <c r="O216" s="263"/>
      <c r="P216" s="263"/>
      <c r="Q216" s="263"/>
      <c r="R216" s="263"/>
      <c r="S216" s="263"/>
      <c r="T216" s="263"/>
    </row>
    <row r="217" spans="9:20">
      <c r="I217" s="263"/>
      <c r="J217" s="263"/>
      <c r="K217" s="263"/>
      <c r="L217" s="263"/>
      <c r="M217" s="263"/>
      <c r="N217" s="263"/>
      <c r="O217" s="263"/>
      <c r="P217" s="263"/>
      <c r="Q217" s="263"/>
      <c r="R217" s="263"/>
      <c r="S217" s="263"/>
      <c r="T217" s="263"/>
    </row>
    <row r="218" spans="9:20">
      <c r="I218" s="263"/>
      <c r="J218" s="263"/>
      <c r="K218" s="263"/>
      <c r="L218" s="263"/>
      <c r="M218" s="263"/>
      <c r="N218" s="263"/>
      <c r="O218" s="263"/>
      <c r="P218" s="263"/>
      <c r="Q218" s="263"/>
      <c r="R218" s="263"/>
      <c r="S218" s="263"/>
      <c r="T218" s="263"/>
    </row>
    <row r="219" spans="9:20">
      <c r="I219" s="263"/>
      <c r="J219" s="263"/>
      <c r="K219" s="263"/>
      <c r="L219" s="263"/>
      <c r="M219" s="263"/>
      <c r="N219" s="263"/>
      <c r="O219" s="263"/>
      <c r="P219" s="263"/>
      <c r="Q219" s="263"/>
      <c r="R219" s="263"/>
      <c r="S219" s="263"/>
      <c r="T219" s="263"/>
    </row>
    <row r="220" spans="9:20">
      <c r="I220" s="263"/>
      <c r="J220" s="263"/>
      <c r="K220" s="263"/>
      <c r="L220" s="263"/>
      <c r="M220" s="263"/>
      <c r="N220" s="263"/>
      <c r="O220" s="263"/>
      <c r="P220" s="263"/>
      <c r="Q220" s="263"/>
      <c r="R220" s="263"/>
      <c r="S220" s="263"/>
      <c r="T220" s="263"/>
    </row>
    <row r="221" spans="9:20">
      <c r="I221" s="263"/>
      <c r="J221" s="263"/>
      <c r="K221" s="263"/>
      <c r="L221" s="263"/>
      <c r="M221" s="263"/>
      <c r="N221" s="263"/>
      <c r="O221" s="263"/>
      <c r="P221" s="263"/>
      <c r="Q221" s="263"/>
      <c r="R221" s="263"/>
      <c r="S221" s="263"/>
      <c r="T221" s="263"/>
    </row>
    <row r="222" spans="9:20">
      <c r="I222" s="263"/>
      <c r="J222" s="263"/>
      <c r="K222" s="263"/>
      <c r="L222" s="263"/>
      <c r="M222" s="263"/>
      <c r="N222" s="263"/>
      <c r="O222" s="263"/>
      <c r="P222" s="263"/>
      <c r="Q222" s="263"/>
      <c r="R222" s="263"/>
      <c r="S222" s="263"/>
      <c r="T222" s="263"/>
    </row>
    <row r="223" spans="9:20">
      <c r="I223" s="263"/>
      <c r="J223" s="263"/>
      <c r="K223" s="263"/>
      <c r="L223" s="263"/>
      <c r="M223" s="263"/>
      <c r="N223" s="263"/>
      <c r="O223" s="263"/>
      <c r="P223" s="263"/>
      <c r="Q223" s="263"/>
      <c r="R223" s="263"/>
      <c r="S223" s="263"/>
      <c r="T223" s="263"/>
    </row>
    <row r="224" spans="9:20">
      <c r="I224" s="263"/>
      <c r="J224" s="263"/>
      <c r="K224" s="263"/>
      <c r="L224" s="263"/>
      <c r="M224" s="263"/>
      <c r="N224" s="263"/>
      <c r="O224" s="263"/>
      <c r="P224" s="263"/>
      <c r="Q224" s="263"/>
      <c r="R224" s="263"/>
      <c r="S224" s="263"/>
      <c r="T224" s="263"/>
    </row>
    <row r="225" spans="9:20">
      <c r="I225" s="263"/>
      <c r="J225" s="263"/>
      <c r="K225" s="263"/>
      <c r="L225" s="263"/>
      <c r="M225" s="263"/>
      <c r="N225" s="263"/>
      <c r="O225" s="263"/>
      <c r="P225" s="263"/>
      <c r="Q225" s="263"/>
      <c r="R225" s="263"/>
      <c r="S225" s="263"/>
      <c r="T225" s="263"/>
    </row>
    <row r="226" spans="9:20">
      <c r="I226" s="263"/>
      <c r="J226" s="263"/>
      <c r="K226" s="263"/>
      <c r="L226" s="263"/>
      <c r="M226" s="263"/>
      <c r="N226" s="263"/>
      <c r="O226" s="263"/>
      <c r="P226" s="263"/>
      <c r="Q226" s="263"/>
      <c r="R226" s="263"/>
      <c r="S226" s="263"/>
      <c r="T226" s="263"/>
    </row>
    <row r="227" spans="9:20">
      <c r="I227" s="263"/>
      <c r="J227" s="263"/>
      <c r="K227" s="263"/>
      <c r="L227" s="263"/>
      <c r="M227" s="263"/>
      <c r="N227" s="263"/>
      <c r="O227" s="263"/>
      <c r="P227" s="263"/>
      <c r="Q227" s="263"/>
      <c r="R227" s="263"/>
      <c r="S227" s="263"/>
      <c r="T227" s="263"/>
    </row>
    <row r="228" spans="9:20">
      <c r="I228" s="263"/>
      <c r="J228" s="263"/>
      <c r="K228" s="263"/>
      <c r="L228" s="263"/>
      <c r="M228" s="263"/>
      <c r="N228" s="263"/>
      <c r="O228" s="263"/>
      <c r="P228" s="263"/>
      <c r="Q228" s="263"/>
      <c r="R228" s="263"/>
      <c r="S228" s="263"/>
      <c r="T228" s="263"/>
    </row>
    <row r="229" spans="9:20">
      <c r="I229" s="263"/>
      <c r="J229" s="263"/>
      <c r="K229" s="263"/>
      <c r="L229" s="263"/>
      <c r="M229" s="263"/>
      <c r="N229" s="263"/>
      <c r="O229" s="263"/>
      <c r="P229" s="263"/>
      <c r="Q229" s="263"/>
      <c r="R229" s="263"/>
      <c r="S229" s="263"/>
      <c r="T229" s="263"/>
    </row>
    <row r="230" spans="9:20">
      <c r="I230" s="263"/>
      <c r="J230" s="263"/>
      <c r="K230" s="263"/>
      <c r="L230" s="263"/>
      <c r="M230" s="263"/>
      <c r="N230" s="263"/>
      <c r="O230" s="263"/>
      <c r="P230" s="263"/>
      <c r="Q230" s="263"/>
      <c r="R230" s="263"/>
      <c r="S230" s="263"/>
      <c r="T230" s="263"/>
    </row>
    <row r="231" spans="9:20">
      <c r="I231" s="263"/>
      <c r="J231" s="263"/>
      <c r="K231" s="263"/>
      <c r="L231" s="263"/>
      <c r="M231" s="263"/>
      <c r="N231" s="263"/>
      <c r="O231" s="263"/>
      <c r="P231" s="263"/>
      <c r="Q231" s="263"/>
      <c r="R231" s="263"/>
      <c r="S231" s="263"/>
      <c r="T231" s="263"/>
    </row>
    <row r="232" spans="9:20">
      <c r="I232" s="263"/>
      <c r="J232" s="263"/>
      <c r="K232" s="263"/>
      <c r="L232" s="263"/>
      <c r="M232" s="263"/>
      <c r="N232" s="263"/>
      <c r="O232" s="263"/>
      <c r="P232" s="263"/>
      <c r="Q232" s="263"/>
      <c r="R232" s="263"/>
      <c r="S232" s="263"/>
      <c r="T232" s="263"/>
    </row>
    <row r="233" spans="9:20">
      <c r="I233" s="263"/>
      <c r="J233" s="263"/>
      <c r="K233" s="263"/>
      <c r="L233" s="263"/>
      <c r="M233" s="263"/>
      <c r="N233" s="263"/>
      <c r="O233" s="263"/>
      <c r="P233" s="263"/>
      <c r="Q233" s="263"/>
      <c r="R233" s="263"/>
      <c r="S233" s="263"/>
      <c r="T233" s="263"/>
    </row>
    <row r="234" spans="9:20">
      <c r="I234" s="263"/>
      <c r="J234" s="263"/>
      <c r="K234" s="263"/>
      <c r="L234" s="263"/>
      <c r="M234" s="263"/>
      <c r="N234" s="263"/>
      <c r="O234" s="263"/>
      <c r="P234" s="263"/>
      <c r="Q234" s="263"/>
      <c r="R234" s="263"/>
      <c r="S234" s="263"/>
      <c r="T234" s="263"/>
    </row>
    <row r="235" spans="9:20">
      <c r="I235" s="263"/>
      <c r="J235" s="263"/>
      <c r="K235" s="263"/>
      <c r="L235" s="263"/>
      <c r="M235" s="263"/>
      <c r="N235" s="263"/>
      <c r="O235" s="263"/>
      <c r="P235" s="263"/>
      <c r="Q235" s="263"/>
      <c r="R235" s="263"/>
      <c r="S235" s="263"/>
      <c r="T235" s="263"/>
    </row>
    <row r="236" spans="9:20">
      <c r="I236" s="263"/>
      <c r="J236" s="263"/>
      <c r="K236" s="263"/>
      <c r="L236" s="263"/>
      <c r="M236" s="263"/>
      <c r="N236" s="263"/>
      <c r="O236" s="263"/>
      <c r="P236" s="263"/>
      <c r="Q236" s="263"/>
      <c r="R236" s="263"/>
      <c r="S236" s="263"/>
      <c r="T236" s="263"/>
    </row>
    <row r="237" spans="9:20">
      <c r="I237" s="263"/>
      <c r="J237" s="263"/>
      <c r="K237" s="263"/>
      <c r="L237" s="263"/>
      <c r="M237" s="263"/>
      <c r="N237" s="263"/>
      <c r="O237" s="263"/>
      <c r="P237" s="263"/>
      <c r="Q237" s="263"/>
      <c r="R237" s="263"/>
      <c r="S237" s="263"/>
      <c r="T237" s="263"/>
    </row>
    <row r="238" spans="9:20">
      <c r="I238" s="263"/>
      <c r="J238" s="263"/>
      <c r="K238" s="263"/>
      <c r="L238" s="263"/>
      <c r="M238" s="263"/>
      <c r="N238" s="263"/>
      <c r="O238" s="263"/>
      <c r="P238" s="263"/>
      <c r="Q238" s="263"/>
      <c r="R238" s="263"/>
      <c r="S238" s="263"/>
      <c r="T238" s="263"/>
    </row>
    <row r="239" spans="9:20">
      <c r="I239" s="263"/>
      <c r="J239" s="263"/>
      <c r="K239" s="263"/>
      <c r="L239" s="263"/>
      <c r="M239" s="263"/>
      <c r="N239" s="263"/>
      <c r="O239" s="263"/>
      <c r="P239" s="263"/>
      <c r="Q239" s="263"/>
      <c r="R239" s="263"/>
      <c r="S239" s="263"/>
      <c r="T239" s="263"/>
    </row>
    <row r="240" spans="9:20">
      <c r="I240" s="263"/>
      <c r="J240" s="263"/>
      <c r="K240" s="263"/>
      <c r="L240" s="263"/>
      <c r="M240" s="263"/>
      <c r="N240" s="263"/>
      <c r="O240" s="263"/>
      <c r="P240" s="263"/>
      <c r="Q240" s="263"/>
      <c r="R240" s="263"/>
      <c r="S240" s="263"/>
      <c r="T240" s="263"/>
    </row>
    <row r="241" spans="9:20">
      <c r="I241" s="263"/>
      <c r="J241" s="263"/>
      <c r="K241" s="263"/>
      <c r="L241" s="263"/>
      <c r="M241" s="263"/>
      <c r="N241" s="263"/>
      <c r="O241" s="263"/>
      <c r="P241" s="263"/>
      <c r="Q241" s="263"/>
      <c r="R241" s="263"/>
      <c r="S241" s="263"/>
      <c r="T241" s="263"/>
    </row>
    <row r="242" spans="9:20">
      <c r="I242" s="263"/>
      <c r="J242" s="263"/>
      <c r="K242" s="263"/>
      <c r="L242" s="263"/>
      <c r="M242" s="263"/>
      <c r="N242" s="263"/>
      <c r="O242" s="263"/>
      <c r="P242" s="263"/>
      <c r="Q242" s="263"/>
      <c r="R242" s="263"/>
      <c r="S242" s="263"/>
      <c r="T242" s="263"/>
    </row>
    <row r="243" spans="9:20">
      <c r="I243" s="263"/>
      <c r="J243" s="263"/>
      <c r="K243" s="263"/>
      <c r="L243" s="263"/>
      <c r="M243" s="263"/>
      <c r="N243" s="263"/>
      <c r="O243" s="263"/>
      <c r="P243" s="263"/>
      <c r="Q243" s="263"/>
      <c r="R243" s="263"/>
      <c r="S243" s="263"/>
      <c r="T243" s="263"/>
    </row>
    <row r="244" spans="9:20">
      <c r="I244" s="263"/>
      <c r="J244" s="263"/>
      <c r="K244" s="263"/>
      <c r="L244" s="263"/>
      <c r="M244" s="263"/>
      <c r="N244" s="263"/>
      <c r="O244" s="263"/>
      <c r="P244" s="263"/>
      <c r="Q244" s="263"/>
      <c r="R244" s="263"/>
      <c r="S244" s="263"/>
      <c r="T244" s="263"/>
    </row>
    <row r="245" spans="9:20">
      <c r="I245" s="263"/>
      <c r="J245" s="263"/>
      <c r="K245" s="263"/>
      <c r="L245" s="263"/>
      <c r="M245" s="263"/>
      <c r="N245" s="263"/>
      <c r="O245" s="263"/>
      <c r="P245" s="263"/>
      <c r="Q245" s="263"/>
      <c r="R245" s="263"/>
      <c r="S245" s="263"/>
      <c r="T245" s="263"/>
    </row>
    <row r="246" spans="9:20">
      <c r="I246" s="263"/>
      <c r="J246" s="263"/>
      <c r="K246" s="263"/>
      <c r="L246" s="263"/>
      <c r="M246" s="263"/>
      <c r="N246" s="263"/>
      <c r="O246" s="263"/>
      <c r="P246" s="263"/>
      <c r="Q246" s="263"/>
      <c r="R246" s="263"/>
      <c r="S246" s="263"/>
      <c r="T246" s="263"/>
    </row>
    <row r="247" spans="9:20">
      <c r="I247" s="263"/>
      <c r="J247" s="263"/>
      <c r="K247" s="263"/>
      <c r="L247" s="263"/>
      <c r="M247" s="263"/>
      <c r="N247" s="263"/>
      <c r="O247" s="263"/>
      <c r="P247" s="263"/>
      <c r="Q247" s="263"/>
      <c r="R247" s="263"/>
      <c r="S247" s="263"/>
      <c r="T247" s="263"/>
    </row>
    <row r="248" spans="9:20">
      <c r="I248" s="263"/>
      <c r="J248" s="263"/>
      <c r="K248" s="263"/>
      <c r="L248" s="263"/>
      <c r="M248" s="263"/>
      <c r="N248" s="263"/>
      <c r="O248" s="263"/>
      <c r="P248" s="263"/>
      <c r="Q248" s="263"/>
      <c r="R248" s="263"/>
      <c r="S248" s="263"/>
      <c r="T248" s="263"/>
    </row>
    <row r="249" spans="9:20">
      <c r="I249" s="263"/>
      <c r="J249" s="263"/>
      <c r="K249" s="263"/>
      <c r="L249" s="263"/>
      <c r="M249" s="263"/>
      <c r="N249" s="263"/>
      <c r="O249" s="263"/>
      <c r="P249" s="263"/>
      <c r="Q249" s="263"/>
      <c r="R249" s="263"/>
      <c r="S249" s="263"/>
      <c r="T249" s="263"/>
    </row>
    <row r="250" spans="9:20">
      <c r="I250" s="263"/>
      <c r="J250" s="263"/>
      <c r="K250" s="263"/>
      <c r="L250" s="263"/>
      <c r="M250" s="263"/>
      <c r="N250" s="263"/>
      <c r="O250" s="263"/>
      <c r="P250" s="263"/>
      <c r="Q250" s="263"/>
      <c r="R250" s="263"/>
      <c r="S250" s="263"/>
      <c r="T250" s="263"/>
    </row>
    <row r="251" spans="9:20">
      <c r="I251" s="263"/>
      <c r="J251" s="263"/>
      <c r="K251" s="263"/>
      <c r="L251" s="263"/>
      <c r="M251" s="263"/>
      <c r="N251" s="263"/>
      <c r="O251" s="263"/>
      <c r="P251" s="263"/>
      <c r="Q251" s="263"/>
      <c r="R251" s="263"/>
      <c r="S251" s="263"/>
      <c r="T251" s="263"/>
    </row>
    <row r="252" spans="9:20">
      <c r="I252" s="263"/>
      <c r="J252" s="263"/>
      <c r="K252" s="263"/>
      <c r="L252" s="263"/>
      <c r="M252" s="263"/>
      <c r="N252" s="263"/>
      <c r="O252" s="263"/>
      <c r="P252" s="263"/>
      <c r="Q252" s="263"/>
      <c r="R252" s="263"/>
      <c r="S252" s="263"/>
      <c r="T252" s="263"/>
    </row>
    <row r="253" spans="9:20">
      <c r="I253" s="263"/>
      <c r="J253" s="263"/>
      <c r="K253" s="263"/>
      <c r="L253" s="263"/>
      <c r="M253" s="263"/>
      <c r="N253" s="263"/>
      <c r="O253" s="263"/>
      <c r="P253" s="263"/>
      <c r="Q253" s="263"/>
      <c r="R253" s="263"/>
      <c r="S253" s="263"/>
      <c r="T253" s="263"/>
    </row>
    <row r="254" spans="9:20">
      <c r="I254" s="263"/>
      <c r="J254" s="263"/>
      <c r="K254" s="263"/>
      <c r="L254" s="263"/>
      <c r="M254" s="263"/>
      <c r="N254" s="263"/>
      <c r="O254" s="263"/>
      <c r="P254" s="263"/>
      <c r="Q254" s="263"/>
      <c r="R254" s="263"/>
      <c r="S254" s="263"/>
      <c r="T254" s="263"/>
    </row>
    <row r="255" spans="9:20">
      <c r="I255" s="263"/>
      <c r="J255" s="263"/>
      <c r="K255" s="263"/>
      <c r="L255" s="263"/>
      <c r="M255" s="263"/>
      <c r="N255" s="263"/>
      <c r="O255" s="263"/>
      <c r="P255" s="263"/>
      <c r="Q255" s="263"/>
      <c r="R255" s="263"/>
      <c r="S255" s="263"/>
      <c r="T255" s="263"/>
    </row>
    <row r="256" spans="9:20">
      <c r="I256" s="263"/>
      <c r="J256" s="263"/>
      <c r="K256" s="263"/>
      <c r="L256" s="263"/>
      <c r="M256" s="263"/>
      <c r="N256" s="263"/>
      <c r="O256" s="263"/>
      <c r="P256" s="263"/>
      <c r="Q256" s="263"/>
      <c r="R256" s="263"/>
      <c r="S256" s="263"/>
      <c r="T256" s="263"/>
    </row>
    <row r="257" spans="9:20">
      <c r="I257" s="263"/>
      <c r="J257" s="263"/>
      <c r="K257" s="263"/>
      <c r="L257" s="263"/>
      <c r="M257" s="263"/>
      <c r="N257" s="263"/>
      <c r="O257" s="263"/>
      <c r="P257" s="263"/>
      <c r="Q257" s="263"/>
      <c r="R257" s="263"/>
      <c r="S257" s="263"/>
      <c r="T257" s="263"/>
    </row>
    <row r="258" spans="9:20">
      <c r="I258" s="263"/>
      <c r="J258" s="263"/>
      <c r="K258" s="263"/>
      <c r="L258" s="263"/>
      <c r="M258" s="263"/>
      <c r="N258" s="263"/>
      <c r="O258" s="263"/>
      <c r="P258" s="263"/>
      <c r="Q258" s="263"/>
      <c r="R258" s="263"/>
      <c r="S258" s="263"/>
      <c r="T258" s="263"/>
    </row>
    <row r="259" spans="9:20">
      <c r="I259" s="263"/>
      <c r="J259" s="263"/>
      <c r="K259" s="263"/>
      <c r="L259" s="263"/>
      <c r="M259" s="263"/>
      <c r="N259" s="263"/>
      <c r="O259" s="263"/>
      <c r="P259" s="263"/>
      <c r="Q259" s="263"/>
      <c r="R259" s="263"/>
      <c r="S259" s="263"/>
      <c r="T259" s="263"/>
    </row>
    <row r="260" spans="9:20">
      <c r="I260" s="263"/>
      <c r="J260" s="263"/>
      <c r="K260" s="263"/>
      <c r="L260" s="263"/>
      <c r="M260" s="263"/>
      <c r="N260" s="263"/>
      <c r="O260" s="263"/>
      <c r="P260" s="263"/>
      <c r="Q260" s="263"/>
      <c r="R260" s="263"/>
      <c r="S260" s="263"/>
      <c r="T260" s="263"/>
    </row>
    <row r="261" spans="9:20">
      <c r="I261" s="263"/>
      <c r="J261" s="263"/>
      <c r="K261" s="263"/>
      <c r="L261" s="263"/>
      <c r="M261" s="263"/>
      <c r="N261" s="263"/>
      <c r="O261" s="263"/>
      <c r="P261" s="263"/>
      <c r="Q261" s="263"/>
      <c r="R261" s="263"/>
      <c r="S261" s="263"/>
      <c r="T261" s="263"/>
    </row>
    <row r="262" spans="9:20">
      <c r="I262" s="263"/>
      <c r="J262" s="263"/>
      <c r="K262" s="263"/>
      <c r="L262" s="263"/>
      <c r="M262" s="263"/>
      <c r="N262" s="263"/>
      <c r="O262" s="263"/>
      <c r="P262" s="263"/>
      <c r="Q262" s="263"/>
      <c r="R262" s="263"/>
      <c r="S262" s="263"/>
      <c r="T262" s="263"/>
    </row>
    <row r="263" spans="9:20">
      <c r="I263" s="263"/>
      <c r="J263" s="263"/>
      <c r="K263" s="263"/>
      <c r="L263" s="263"/>
      <c r="M263" s="263"/>
      <c r="N263" s="263"/>
      <c r="O263" s="263"/>
      <c r="P263" s="263"/>
      <c r="Q263" s="263"/>
      <c r="R263" s="263"/>
      <c r="S263" s="263"/>
      <c r="T263" s="263"/>
    </row>
    <row r="264" spans="9:20">
      <c r="I264" s="263"/>
      <c r="J264" s="263"/>
      <c r="K264" s="263"/>
      <c r="L264" s="263"/>
      <c r="M264" s="263"/>
      <c r="N264" s="263"/>
      <c r="O264" s="263"/>
      <c r="P264" s="263"/>
      <c r="Q264" s="263"/>
      <c r="R264" s="263"/>
      <c r="S264" s="263"/>
      <c r="T264" s="263"/>
    </row>
    <row r="265" spans="9:20">
      <c r="I265" s="263"/>
      <c r="J265" s="263"/>
      <c r="K265" s="263"/>
      <c r="L265" s="263"/>
      <c r="M265" s="263"/>
      <c r="N265" s="263"/>
      <c r="O265" s="263"/>
      <c r="P265" s="263"/>
      <c r="Q265" s="263"/>
      <c r="R265" s="263"/>
      <c r="S265" s="263"/>
      <c r="T265" s="263"/>
    </row>
    <row r="266" spans="9:20">
      <c r="I266" s="263"/>
      <c r="J266" s="263"/>
      <c r="K266" s="263"/>
      <c r="L266" s="263"/>
      <c r="M266" s="263"/>
      <c r="N266" s="263"/>
      <c r="O266" s="263"/>
      <c r="P266" s="263"/>
      <c r="Q266" s="263"/>
      <c r="R266" s="263"/>
      <c r="S266" s="263"/>
      <c r="T266" s="263"/>
    </row>
    <row r="267" spans="9:20">
      <c r="I267" s="263"/>
      <c r="J267" s="263"/>
      <c r="K267" s="263"/>
      <c r="L267" s="263"/>
      <c r="M267" s="263"/>
      <c r="N267" s="263"/>
      <c r="O267" s="263"/>
      <c r="P267" s="263"/>
      <c r="Q267" s="263"/>
      <c r="R267" s="263"/>
      <c r="S267" s="263"/>
      <c r="T267" s="263"/>
    </row>
    <row r="268" spans="9:20">
      <c r="I268" s="263"/>
      <c r="J268" s="263"/>
      <c r="K268" s="263"/>
      <c r="L268" s="263"/>
      <c r="M268" s="263"/>
      <c r="N268" s="263"/>
      <c r="O268" s="263"/>
      <c r="P268" s="263"/>
      <c r="Q268" s="263"/>
      <c r="R268" s="263"/>
      <c r="S268" s="263"/>
      <c r="T268" s="263"/>
    </row>
    <row r="269" spans="9:20">
      <c r="I269" s="263"/>
      <c r="J269" s="263"/>
      <c r="K269" s="263"/>
      <c r="L269" s="263"/>
      <c r="M269" s="263"/>
      <c r="N269" s="263"/>
      <c r="O269" s="263"/>
      <c r="P269" s="263"/>
      <c r="Q269" s="263"/>
      <c r="R269" s="263"/>
      <c r="S269" s="263"/>
      <c r="T269" s="263"/>
    </row>
    <row r="270" spans="9:20">
      <c r="I270" s="263"/>
      <c r="J270" s="263"/>
      <c r="K270" s="263"/>
      <c r="L270" s="263"/>
      <c r="M270" s="263"/>
      <c r="N270" s="263"/>
      <c r="O270" s="263"/>
      <c r="P270" s="263"/>
      <c r="Q270" s="263"/>
      <c r="R270" s="263"/>
      <c r="S270" s="263"/>
      <c r="T270" s="263"/>
    </row>
    <row r="271" spans="9:20">
      <c r="I271" s="263"/>
      <c r="J271" s="263"/>
      <c r="K271" s="263"/>
      <c r="L271" s="263"/>
      <c r="M271" s="263"/>
      <c r="N271" s="263"/>
      <c r="O271" s="263"/>
      <c r="P271" s="263"/>
      <c r="Q271" s="263"/>
      <c r="R271" s="263"/>
      <c r="S271" s="263"/>
      <c r="T271" s="263"/>
    </row>
    <row r="272" spans="9:20">
      <c r="I272" s="263"/>
      <c r="J272" s="263"/>
      <c r="K272" s="263"/>
      <c r="L272" s="263"/>
      <c r="M272" s="263"/>
      <c r="N272" s="263"/>
      <c r="O272" s="263"/>
      <c r="P272" s="263"/>
      <c r="Q272" s="263"/>
      <c r="R272" s="263"/>
      <c r="S272" s="263"/>
      <c r="T272" s="263"/>
    </row>
    <row r="273" spans="9:20">
      <c r="I273" s="263"/>
      <c r="J273" s="263"/>
      <c r="K273" s="263"/>
      <c r="L273" s="263"/>
      <c r="M273" s="263"/>
      <c r="N273" s="263"/>
      <c r="O273" s="263"/>
      <c r="P273" s="263"/>
      <c r="Q273" s="263"/>
      <c r="R273" s="263"/>
      <c r="S273" s="263"/>
      <c r="T273" s="263"/>
    </row>
    <row r="274" spans="9:20">
      <c r="I274" s="263"/>
      <c r="J274" s="263"/>
      <c r="K274" s="263"/>
      <c r="L274" s="263"/>
      <c r="M274" s="263"/>
      <c r="N274" s="263"/>
      <c r="O274" s="263"/>
      <c r="P274" s="263"/>
      <c r="Q274" s="263"/>
      <c r="R274" s="263"/>
      <c r="S274" s="263"/>
      <c r="T274" s="263"/>
    </row>
    <row r="275" spans="9:20">
      <c r="I275" s="263"/>
      <c r="J275" s="263"/>
      <c r="K275" s="263"/>
      <c r="L275" s="263"/>
      <c r="M275" s="263"/>
      <c r="N275" s="263"/>
      <c r="O275" s="263"/>
      <c r="P275" s="263"/>
      <c r="Q275" s="263"/>
      <c r="R275" s="263"/>
      <c r="S275" s="263"/>
      <c r="T275" s="263"/>
    </row>
    <row r="276" spans="9:20">
      <c r="I276" s="263"/>
      <c r="J276" s="263"/>
      <c r="K276" s="263"/>
      <c r="L276" s="263"/>
      <c r="M276" s="263"/>
      <c r="N276" s="263"/>
      <c r="O276" s="263"/>
      <c r="P276" s="263"/>
      <c r="Q276" s="263"/>
      <c r="R276" s="263"/>
      <c r="S276" s="263"/>
      <c r="T276" s="263"/>
    </row>
    <row r="277" spans="9:20">
      <c r="I277" s="263"/>
      <c r="J277" s="263"/>
      <c r="K277" s="263"/>
      <c r="L277" s="263"/>
      <c r="M277" s="263"/>
      <c r="N277" s="263"/>
      <c r="O277" s="263"/>
      <c r="P277" s="263"/>
      <c r="Q277" s="263"/>
      <c r="R277" s="263"/>
      <c r="S277" s="263"/>
      <c r="T277" s="263"/>
    </row>
    <row r="278" spans="9:20">
      <c r="I278" s="263"/>
      <c r="J278" s="263"/>
      <c r="K278" s="263"/>
      <c r="L278" s="263"/>
      <c r="M278" s="263"/>
      <c r="N278" s="263"/>
      <c r="O278" s="263"/>
      <c r="P278" s="263"/>
      <c r="Q278" s="263"/>
      <c r="R278" s="263"/>
      <c r="S278" s="263"/>
      <c r="T278" s="263"/>
    </row>
    <row r="279" spans="9:20">
      <c r="I279" s="263"/>
      <c r="J279" s="263"/>
      <c r="K279" s="263"/>
      <c r="L279" s="263"/>
      <c r="M279" s="263"/>
      <c r="N279" s="263"/>
      <c r="O279" s="263"/>
      <c r="P279" s="263"/>
      <c r="Q279" s="263"/>
      <c r="R279" s="263"/>
      <c r="S279" s="263"/>
      <c r="T279" s="263"/>
    </row>
    <row r="280" spans="9:20">
      <c r="I280" s="263"/>
      <c r="J280" s="263"/>
      <c r="K280" s="263"/>
      <c r="L280" s="263"/>
      <c r="M280" s="263"/>
      <c r="N280" s="263"/>
      <c r="O280" s="263"/>
      <c r="P280" s="263"/>
      <c r="Q280" s="263"/>
      <c r="R280" s="263"/>
      <c r="S280" s="263"/>
      <c r="T280" s="263"/>
    </row>
    <row r="281" spans="9:20">
      <c r="I281" s="263"/>
      <c r="J281" s="263"/>
      <c r="K281" s="263"/>
      <c r="L281" s="263"/>
      <c r="M281" s="263"/>
      <c r="N281" s="263"/>
      <c r="O281" s="263"/>
      <c r="P281" s="263"/>
      <c r="Q281" s="263"/>
      <c r="R281" s="263"/>
      <c r="S281" s="263"/>
      <c r="T281" s="263"/>
    </row>
    <row r="282" spans="9:20">
      <c r="I282" s="263"/>
      <c r="J282" s="263"/>
      <c r="K282" s="263"/>
      <c r="L282" s="263"/>
      <c r="M282" s="263"/>
      <c r="N282" s="263"/>
      <c r="O282" s="263"/>
      <c r="P282" s="263"/>
      <c r="Q282" s="263"/>
      <c r="R282" s="263"/>
      <c r="S282" s="263"/>
      <c r="T282" s="263"/>
    </row>
    <row r="283" spans="9:20">
      <c r="I283" s="263"/>
      <c r="J283" s="263"/>
      <c r="K283" s="263"/>
      <c r="L283" s="263"/>
      <c r="M283" s="263"/>
      <c r="N283" s="263"/>
      <c r="O283" s="263"/>
      <c r="P283" s="263"/>
      <c r="Q283" s="263"/>
      <c r="R283" s="263"/>
      <c r="S283" s="263"/>
      <c r="T283" s="263"/>
    </row>
    <row r="284" spans="9:20">
      <c r="I284" s="263"/>
      <c r="J284" s="263"/>
      <c r="K284" s="263"/>
      <c r="L284" s="263"/>
      <c r="M284" s="263"/>
      <c r="N284" s="263"/>
      <c r="O284" s="263"/>
      <c r="P284" s="263"/>
      <c r="Q284" s="263"/>
      <c r="R284" s="263"/>
      <c r="S284" s="263"/>
      <c r="T284" s="263"/>
    </row>
    <row r="285" spans="9:20">
      <c r="I285" s="263"/>
      <c r="J285" s="263"/>
      <c r="K285" s="263"/>
      <c r="L285" s="263"/>
      <c r="M285" s="263"/>
      <c r="N285" s="263"/>
      <c r="O285" s="263"/>
      <c r="P285" s="263"/>
      <c r="Q285" s="263"/>
      <c r="R285" s="263"/>
      <c r="S285" s="263"/>
      <c r="T285" s="263"/>
    </row>
    <row r="286" spans="9:20">
      <c r="I286" s="263"/>
      <c r="J286" s="263"/>
      <c r="K286" s="263"/>
      <c r="L286" s="263"/>
      <c r="M286" s="263"/>
      <c r="N286" s="263"/>
      <c r="O286" s="263"/>
      <c r="P286" s="263"/>
      <c r="Q286" s="263"/>
      <c r="R286" s="263"/>
      <c r="S286" s="263"/>
      <c r="T286" s="263"/>
    </row>
    <row r="287" spans="9:20">
      <c r="I287" s="263"/>
      <c r="J287" s="263"/>
      <c r="K287" s="263"/>
      <c r="L287" s="263"/>
      <c r="M287" s="263"/>
      <c r="N287" s="263"/>
      <c r="O287" s="263"/>
      <c r="P287" s="263"/>
      <c r="Q287" s="263"/>
      <c r="R287" s="263"/>
      <c r="S287" s="263"/>
      <c r="T287" s="263"/>
    </row>
    <row r="288" spans="9:20">
      <c r="I288" s="263"/>
      <c r="J288" s="263"/>
      <c r="K288" s="263"/>
      <c r="L288" s="263"/>
      <c r="M288" s="263"/>
      <c r="N288" s="263"/>
      <c r="O288" s="263"/>
      <c r="P288" s="263"/>
      <c r="Q288" s="263"/>
      <c r="R288" s="263"/>
      <c r="S288" s="263"/>
      <c r="T288" s="263"/>
    </row>
    <row r="289" spans="9:20">
      <c r="I289" s="263"/>
      <c r="J289" s="263"/>
      <c r="K289" s="263"/>
      <c r="L289" s="263"/>
      <c r="M289" s="263"/>
      <c r="N289" s="263"/>
      <c r="O289" s="263"/>
      <c r="P289" s="263"/>
      <c r="Q289" s="263"/>
      <c r="R289" s="263"/>
      <c r="S289" s="263"/>
      <c r="T289" s="263"/>
    </row>
    <row r="290" spans="9:20">
      <c r="I290" s="263"/>
      <c r="J290" s="263"/>
      <c r="K290" s="263"/>
      <c r="L290" s="263"/>
      <c r="M290" s="263"/>
      <c r="N290" s="263"/>
      <c r="O290" s="263"/>
      <c r="P290" s="263"/>
      <c r="Q290" s="263"/>
      <c r="R290" s="263"/>
      <c r="S290" s="263"/>
      <c r="T290" s="263"/>
    </row>
    <row r="291" spans="9:20">
      <c r="I291" s="263"/>
      <c r="J291" s="263"/>
      <c r="K291" s="263"/>
      <c r="L291" s="263"/>
      <c r="M291" s="263"/>
      <c r="N291" s="263"/>
      <c r="O291" s="263"/>
      <c r="P291" s="263"/>
      <c r="Q291" s="263"/>
      <c r="R291" s="263"/>
      <c r="S291" s="263"/>
      <c r="T291" s="263"/>
    </row>
    <row r="292" spans="9:20">
      <c r="I292" s="263"/>
      <c r="J292" s="263"/>
      <c r="K292" s="263"/>
      <c r="L292" s="263"/>
      <c r="M292" s="263"/>
      <c r="N292" s="263"/>
      <c r="O292" s="263"/>
      <c r="P292" s="263"/>
      <c r="Q292" s="263"/>
      <c r="R292" s="263"/>
      <c r="S292" s="263"/>
      <c r="T292" s="263"/>
    </row>
    <row r="293" spans="9:20">
      <c r="I293" s="263"/>
      <c r="J293" s="263"/>
      <c r="K293" s="263"/>
      <c r="L293" s="263"/>
      <c r="M293" s="263"/>
      <c r="N293" s="263"/>
      <c r="O293" s="263"/>
      <c r="P293" s="263"/>
      <c r="Q293" s="263"/>
      <c r="R293" s="263"/>
      <c r="S293" s="263"/>
      <c r="T293" s="263"/>
    </row>
    <row r="294" spans="9:20">
      <c r="I294" s="263"/>
      <c r="J294" s="263"/>
      <c r="K294" s="263"/>
      <c r="L294" s="263"/>
      <c r="M294" s="263"/>
      <c r="N294" s="263"/>
      <c r="O294" s="263"/>
      <c r="P294" s="263"/>
      <c r="Q294" s="263"/>
      <c r="R294" s="263"/>
      <c r="S294" s="263"/>
      <c r="T294" s="263"/>
    </row>
    <row r="295" spans="9:20">
      <c r="I295" s="263"/>
      <c r="J295" s="263"/>
      <c r="K295" s="263"/>
      <c r="L295" s="263"/>
      <c r="M295" s="263"/>
      <c r="N295" s="263"/>
      <c r="O295" s="263"/>
      <c r="P295" s="263"/>
      <c r="Q295" s="263"/>
      <c r="R295" s="263"/>
      <c r="S295" s="263"/>
      <c r="T295" s="263"/>
    </row>
    <row r="296" spans="9:20">
      <c r="I296" s="263"/>
      <c r="J296" s="263"/>
      <c r="K296" s="263"/>
      <c r="L296" s="263"/>
      <c r="M296" s="263"/>
      <c r="N296" s="263"/>
      <c r="O296" s="263"/>
      <c r="P296" s="263"/>
      <c r="Q296" s="263"/>
      <c r="R296" s="263"/>
      <c r="S296" s="263"/>
      <c r="T296" s="263"/>
    </row>
    <row r="297" spans="9:20">
      <c r="I297" s="263"/>
      <c r="J297" s="263"/>
      <c r="K297" s="263"/>
      <c r="L297" s="263"/>
      <c r="M297" s="263"/>
      <c r="N297" s="263"/>
      <c r="O297" s="263"/>
      <c r="P297" s="263"/>
      <c r="Q297" s="263"/>
      <c r="R297" s="263"/>
      <c r="S297" s="263"/>
      <c r="T297" s="263"/>
    </row>
    <row r="298" spans="9:20">
      <c r="I298" s="263"/>
      <c r="J298" s="263"/>
      <c r="K298" s="263"/>
      <c r="L298" s="263"/>
      <c r="M298" s="263"/>
      <c r="N298" s="263"/>
      <c r="O298" s="263"/>
      <c r="P298" s="263"/>
      <c r="Q298" s="263"/>
      <c r="R298" s="263"/>
      <c r="S298" s="263"/>
      <c r="T298" s="263"/>
    </row>
    <row r="299" spans="9:20">
      <c r="I299" s="263"/>
      <c r="J299" s="263"/>
      <c r="K299" s="263"/>
      <c r="L299" s="263"/>
      <c r="M299" s="263"/>
      <c r="N299" s="263"/>
      <c r="O299" s="263"/>
      <c r="P299" s="263"/>
      <c r="Q299" s="263"/>
      <c r="R299" s="263"/>
      <c r="S299" s="263"/>
      <c r="T299" s="263"/>
    </row>
    <row r="300" spans="9:20">
      <c r="I300" s="263"/>
      <c r="J300" s="263"/>
      <c r="K300" s="263"/>
      <c r="L300" s="263"/>
      <c r="M300" s="263"/>
      <c r="N300" s="263"/>
      <c r="O300" s="263"/>
      <c r="P300" s="263"/>
      <c r="Q300" s="263"/>
      <c r="R300" s="263"/>
      <c r="S300" s="263"/>
      <c r="T300" s="263"/>
    </row>
    <row r="301" spans="9:20">
      <c r="I301" s="263"/>
      <c r="J301" s="263"/>
      <c r="K301" s="263"/>
      <c r="L301" s="263"/>
      <c r="M301" s="263"/>
      <c r="N301" s="263"/>
      <c r="O301" s="263"/>
      <c r="P301" s="263"/>
      <c r="Q301" s="263"/>
      <c r="R301" s="263"/>
      <c r="S301" s="263"/>
      <c r="T301" s="263"/>
    </row>
    <row r="302" spans="9:20">
      <c r="I302" s="263"/>
      <c r="J302" s="263"/>
      <c r="K302" s="263"/>
      <c r="L302" s="263"/>
      <c r="M302" s="263"/>
      <c r="N302" s="263"/>
      <c r="O302" s="263"/>
      <c r="P302" s="263"/>
      <c r="Q302" s="263"/>
      <c r="R302" s="263"/>
      <c r="S302" s="263"/>
      <c r="T302" s="263"/>
    </row>
    <row r="303" spans="9:20">
      <c r="I303" s="263"/>
      <c r="J303" s="263"/>
      <c r="K303" s="263"/>
      <c r="L303" s="263"/>
      <c r="M303" s="263"/>
      <c r="N303" s="263"/>
      <c r="O303" s="263"/>
      <c r="P303" s="263"/>
      <c r="Q303" s="263"/>
      <c r="R303" s="263"/>
      <c r="S303" s="263"/>
      <c r="T303" s="263"/>
    </row>
    <row r="304" spans="9:20">
      <c r="I304" s="263"/>
      <c r="J304" s="263"/>
      <c r="K304" s="263"/>
      <c r="L304" s="263"/>
      <c r="M304" s="263"/>
      <c r="N304" s="263"/>
      <c r="O304" s="263"/>
      <c r="P304" s="263"/>
      <c r="Q304" s="263"/>
      <c r="R304" s="263"/>
      <c r="S304" s="263"/>
      <c r="T304" s="263"/>
    </row>
    <row r="305" spans="9:20">
      <c r="I305" s="263"/>
      <c r="J305" s="263"/>
      <c r="K305" s="263"/>
      <c r="L305" s="263"/>
      <c r="M305" s="263"/>
      <c r="N305" s="263"/>
      <c r="O305" s="263"/>
      <c r="P305" s="263"/>
      <c r="Q305" s="263"/>
      <c r="R305" s="263"/>
      <c r="S305" s="263"/>
      <c r="T305" s="263"/>
    </row>
    <row r="306" spans="9:20">
      <c r="I306" s="263"/>
      <c r="J306" s="263"/>
      <c r="K306" s="263"/>
      <c r="L306" s="263"/>
      <c r="M306" s="263"/>
      <c r="N306" s="263"/>
      <c r="O306" s="263"/>
      <c r="P306" s="263"/>
      <c r="Q306" s="263"/>
      <c r="R306" s="263"/>
      <c r="S306" s="263"/>
      <c r="T306" s="263"/>
    </row>
    <row r="307" spans="9:20">
      <c r="I307" s="263"/>
      <c r="J307" s="263"/>
      <c r="K307" s="263"/>
      <c r="L307" s="263"/>
      <c r="M307" s="263"/>
      <c r="N307" s="263"/>
      <c r="O307" s="263"/>
      <c r="P307" s="263"/>
      <c r="Q307" s="263"/>
      <c r="R307" s="263"/>
      <c r="S307" s="263"/>
      <c r="T307" s="263"/>
    </row>
    <row r="308" spans="9:20">
      <c r="I308" s="263"/>
      <c r="J308" s="263"/>
      <c r="K308" s="263"/>
      <c r="L308" s="263"/>
      <c r="M308" s="263"/>
      <c r="N308" s="263"/>
      <c r="O308" s="263"/>
      <c r="P308" s="263"/>
      <c r="Q308" s="263"/>
      <c r="R308" s="263"/>
      <c r="S308" s="263"/>
      <c r="T308" s="263"/>
    </row>
    <row r="309" spans="9:20">
      <c r="I309" s="263"/>
      <c r="J309" s="263"/>
      <c r="K309" s="263"/>
      <c r="L309" s="263"/>
      <c r="M309" s="263"/>
      <c r="N309" s="263"/>
      <c r="O309" s="263"/>
      <c r="P309" s="263"/>
      <c r="Q309" s="263"/>
      <c r="R309" s="263"/>
      <c r="S309" s="263"/>
      <c r="T309" s="263"/>
    </row>
    <row r="310" spans="9:20">
      <c r="I310" s="263"/>
      <c r="J310" s="263"/>
      <c r="K310" s="263"/>
      <c r="L310" s="263"/>
      <c r="M310" s="263"/>
      <c r="N310" s="263"/>
      <c r="O310" s="263"/>
      <c r="P310" s="263"/>
      <c r="Q310" s="263"/>
      <c r="R310" s="263"/>
      <c r="S310" s="263"/>
      <c r="T310" s="263"/>
    </row>
    <row r="311" spans="9:20">
      <c r="I311" s="263"/>
      <c r="J311" s="263"/>
      <c r="K311" s="263"/>
      <c r="L311" s="263"/>
      <c r="M311" s="263"/>
      <c r="N311" s="263"/>
      <c r="O311" s="263"/>
      <c r="P311" s="263"/>
      <c r="Q311" s="263"/>
      <c r="R311" s="263"/>
      <c r="S311" s="263"/>
      <c r="T311" s="263"/>
    </row>
    <row r="312" spans="9:20">
      <c r="I312" s="263"/>
      <c r="J312" s="263"/>
      <c r="K312" s="263"/>
      <c r="L312" s="263"/>
      <c r="M312" s="263"/>
      <c r="N312" s="263"/>
      <c r="O312" s="263"/>
      <c r="P312" s="263"/>
      <c r="Q312" s="263"/>
      <c r="R312" s="263"/>
      <c r="S312" s="263"/>
      <c r="T312" s="263"/>
    </row>
    <row r="313" spans="9:20">
      <c r="I313" s="263"/>
      <c r="J313" s="263"/>
      <c r="K313" s="263"/>
      <c r="L313" s="263"/>
      <c r="M313" s="263"/>
      <c r="N313" s="263"/>
      <c r="O313" s="263"/>
      <c r="P313" s="263"/>
      <c r="Q313" s="263"/>
      <c r="R313" s="263"/>
      <c r="S313" s="263"/>
      <c r="T313" s="263"/>
    </row>
    <row r="314" spans="9:20">
      <c r="I314" s="263"/>
      <c r="J314" s="263"/>
      <c r="K314" s="263"/>
      <c r="L314" s="263"/>
      <c r="M314" s="263"/>
      <c r="N314" s="263"/>
      <c r="O314" s="263"/>
      <c r="P314" s="263"/>
      <c r="Q314" s="263"/>
      <c r="R314" s="263"/>
      <c r="S314" s="263"/>
      <c r="T314" s="263"/>
    </row>
    <row r="315" spans="9:20">
      <c r="I315" s="263"/>
      <c r="J315" s="263"/>
      <c r="K315" s="263"/>
      <c r="L315" s="263"/>
      <c r="M315" s="263"/>
      <c r="N315" s="263"/>
      <c r="O315" s="263"/>
      <c r="P315" s="263"/>
      <c r="Q315" s="263"/>
      <c r="R315" s="263"/>
      <c r="S315" s="263"/>
      <c r="T315" s="263"/>
    </row>
    <row r="316" spans="9:20">
      <c r="I316" s="263"/>
      <c r="J316" s="263"/>
      <c r="K316" s="263"/>
      <c r="L316" s="263"/>
      <c r="M316" s="263"/>
      <c r="N316" s="263"/>
      <c r="O316" s="263"/>
      <c r="P316" s="263"/>
      <c r="Q316" s="263"/>
      <c r="R316" s="263"/>
      <c r="S316" s="263"/>
      <c r="T316" s="263"/>
    </row>
    <row r="317" spans="9:20">
      <c r="I317" s="263"/>
      <c r="J317" s="263"/>
      <c r="K317" s="263"/>
      <c r="L317" s="263"/>
      <c r="M317" s="263"/>
      <c r="N317" s="263"/>
      <c r="O317" s="263"/>
      <c r="P317" s="263"/>
      <c r="Q317" s="263"/>
      <c r="R317" s="263"/>
      <c r="S317" s="263"/>
      <c r="T317" s="263"/>
    </row>
    <row r="318" spans="9:20">
      <c r="I318" s="263"/>
      <c r="J318" s="263"/>
      <c r="K318" s="263"/>
      <c r="L318" s="263"/>
      <c r="M318" s="263"/>
      <c r="N318" s="263"/>
      <c r="O318" s="263"/>
      <c r="P318" s="263"/>
      <c r="Q318" s="263"/>
      <c r="R318" s="263"/>
      <c r="S318" s="263"/>
      <c r="T318" s="263"/>
    </row>
    <row r="319" spans="9:20">
      <c r="I319" s="263"/>
      <c r="J319" s="263"/>
      <c r="K319" s="263"/>
      <c r="L319" s="263"/>
      <c r="M319" s="263"/>
      <c r="N319" s="263"/>
      <c r="O319" s="263"/>
      <c r="P319" s="263"/>
      <c r="Q319" s="263"/>
      <c r="R319" s="263"/>
      <c r="S319" s="263"/>
      <c r="T319" s="263"/>
    </row>
    <row r="320" spans="9:20">
      <c r="I320" s="263"/>
      <c r="J320" s="263"/>
      <c r="K320" s="263"/>
      <c r="L320" s="263"/>
      <c r="M320" s="263"/>
      <c r="N320" s="263"/>
      <c r="O320" s="263"/>
      <c r="P320" s="263"/>
      <c r="Q320" s="263"/>
      <c r="R320" s="263"/>
      <c r="S320" s="263"/>
      <c r="T320" s="263"/>
    </row>
    <row r="321" spans="9:20">
      <c r="I321" s="263"/>
      <c r="J321" s="263"/>
      <c r="K321" s="263"/>
      <c r="L321" s="263"/>
      <c r="M321" s="263"/>
      <c r="N321" s="263"/>
      <c r="O321" s="263"/>
      <c r="P321" s="263"/>
      <c r="Q321" s="263"/>
      <c r="R321" s="263"/>
      <c r="S321" s="263"/>
      <c r="T321" s="263"/>
    </row>
    <row r="322" spans="9:20">
      <c r="I322" s="263"/>
      <c r="J322" s="263"/>
      <c r="K322" s="263"/>
      <c r="L322" s="263"/>
      <c r="M322" s="263"/>
      <c r="N322" s="263"/>
      <c r="O322" s="263"/>
      <c r="P322" s="263"/>
      <c r="Q322" s="263"/>
      <c r="R322" s="263"/>
      <c r="S322" s="263"/>
      <c r="T322" s="263"/>
    </row>
    <row r="323" spans="9:20">
      <c r="I323" s="263"/>
      <c r="J323" s="263"/>
      <c r="K323" s="263"/>
      <c r="L323" s="263"/>
      <c r="M323" s="263"/>
      <c r="N323" s="263"/>
      <c r="O323" s="263"/>
      <c r="P323" s="263"/>
      <c r="Q323" s="263"/>
      <c r="R323" s="263"/>
      <c r="S323" s="263"/>
      <c r="T323" s="263"/>
    </row>
    <row r="324" spans="9:20">
      <c r="I324" s="263"/>
      <c r="J324" s="263"/>
      <c r="K324" s="263"/>
      <c r="L324" s="263"/>
      <c r="M324" s="263"/>
      <c r="N324" s="263"/>
      <c r="O324" s="263"/>
      <c r="P324" s="263"/>
      <c r="Q324" s="263"/>
      <c r="R324" s="263"/>
      <c r="S324" s="263"/>
      <c r="T324" s="263"/>
    </row>
    <row r="325" spans="9:20">
      <c r="I325" s="263"/>
      <c r="J325" s="263"/>
      <c r="K325" s="263"/>
      <c r="L325" s="263"/>
      <c r="M325" s="263"/>
      <c r="N325" s="263"/>
      <c r="O325" s="263"/>
      <c r="P325" s="263"/>
      <c r="Q325" s="263"/>
      <c r="R325" s="263"/>
      <c r="S325" s="263"/>
      <c r="T325" s="263"/>
    </row>
    <row r="326" spans="9:20">
      <c r="I326" s="263"/>
      <c r="J326" s="263"/>
      <c r="K326" s="263"/>
      <c r="L326" s="263"/>
      <c r="M326" s="263"/>
      <c r="N326" s="263"/>
      <c r="O326" s="263"/>
      <c r="P326" s="263"/>
      <c r="Q326" s="263"/>
      <c r="R326" s="263"/>
      <c r="S326" s="263"/>
      <c r="T326" s="263"/>
    </row>
    <row r="327" spans="9:20">
      <c r="I327" s="263"/>
      <c r="J327" s="263"/>
      <c r="K327" s="263"/>
      <c r="L327" s="263"/>
      <c r="M327" s="263"/>
      <c r="N327" s="263"/>
      <c r="O327" s="263"/>
      <c r="P327" s="263"/>
      <c r="Q327" s="263"/>
      <c r="R327" s="263"/>
      <c r="S327" s="263"/>
      <c r="T327" s="263"/>
    </row>
    <row r="328" spans="9:20">
      <c r="I328" s="263"/>
      <c r="J328" s="263"/>
      <c r="K328" s="263"/>
      <c r="L328" s="263"/>
      <c r="M328" s="263"/>
      <c r="N328" s="263"/>
      <c r="O328" s="263"/>
      <c r="P328" s="263"/>
      <c r="Q328" s="263"/>
      <c r="R328" s="263"/>
      <c r="S328" s="263"/>
      <c r="T328" s="263"/>
    </row>
    <row r="329" spans="9:20">
      <c r="I329" s="263"/>
      <c r="J329" s="263"/>
      <c r="K329" s="263"/>
      <c r="L329" s="263"/>
      <c r="M329" s="263"/>
      <c r="N329" s="263"/>
      <c r="O329" s="263"/>
      <c r="P329" s="263"/>
      <c r="Q329" s="263"/>
      <c r="R329" s="263"/>
      <c r="S329" s="263"/>
      <c r="T329" s="263"/>
    </row>
    <row r="330" spans="9:20">
      <c r="I330" s="263"/>
      <c r="J330" s="263"/>
      <c r="K330" s="263"/>
      <c r="L330" s="263"/>
      <c r="M330" s="263"/>
      <c r="N330" s="263"/>
      <c r="O330" s="263"/>
      <c r="P330" s="263"/>
      <c r="Q330" s="263"/>
      <c r="R330" s="263"/>
      <c r="S330" s="263"/>
      <c r="T330" s="263"/>
    </row>
    <row r="331" spans="9:20">
      <c r="I331" s="263"/>
      <c r="J331" s="263"/>
      <c r="K331" s="263"/>
      <c r="L331" s="263"/>
      <c r="M331" s="263"/>
      <c r="N331" s="263"/>
      <c r="O331" s="263"/>
      <c r="P331" s="263"/>
      <c r="Q331" s="263"/>
      <c r="R331" s="263"/>
      <c r="S331" s="263"/>
      <c r="T331" s="263"/>
    </row>
    <row r="332" spans="9:20">
      <c r="I332" s="263"/>
      <c r="J332" s="263"/>
      <c r="K332" s="263"/>
      <c r="L332" s="263"/>
      <c r="M332" s="263"/>
      <c r="N332" s="263"/>
      <c r="O332" s="263"/>
      <c r="P332" s="263"/>
      <c r="Q332" s="263"/>
      <c r="R332" s="263"/>
      <c r="S332" s="263"/>
      <c r="T332" s="263"/>
    </row>
    <row r="333" spans="9:20">
      <c r="I333" s="263"/>
      <c r="J333" s="263"/>
      <c r="K333" s="263"/>
      <c r="L333" s="263"/>
      <c r="M333" s="263"/>
      <c r="N333" s="263"/>
      <c r="O333" s="263"/>
      <c r="P333" s="263"/>
      <c r="Q333" s="263"/>
      <c r="R333" s="263"/>
      <c r="S333" s="263"/>
      <c r="T333" s="263"/>
    </row>
    <row r="334" spans="9:20">
      <c r="I334" s="263"/>
      <c r="J334" s="263"/>
      <c r="K334" s="263"/>
      <c r="L334" s="263"/>
      <c r="M334" s="263"/>
      <c r="N334" s="263"/>
      <c r="O334" s="263"/>
      <c r="P334" s="263"/>
      <c r="Q334" s="263"/>
      <c r="R334" s="263"/>
      <c r="S334" s="263"/>
      <c r="T334" s="263"/>
    </row>
    <row r="335" spans="9:20">
      <c r="I335" s="263"/>
      <c r="J335" s="263"/>
      <c r="K335" s="263"/>
      <c r="L335" s="263"/>
      <c r="M335" s="263"/>
      <c r="N335" s="263"/>
      <c r="O335" s="263"/>
      <c r="P335" s="263"/>
      <c r="Q335" s="263"/>
      <c r="R335" s="263"/>
      <c r="S335" s="263"/>
      <c r="T335" s="263"/>
    </row>
    <row r="336" spans="9:20">
      <c r="I336" s="263"/>
      <c r="J336" s="263"/>
      <c r="K336" s="263"/>
      <c r="L336" s="263"/>
      <c r="M336" s="263"/>
      <c r="N336" s="263"/>
      <c r="O336" s="263"/>
      <c r="P336" s="263"/>
      <c r="Q336" s="263"/>
      <c r="R336" s="263"/>
      <c r="S336" s="263"/>
      <c r="T336" s="263"/>
    </row>
    <row r="337" spans="9:20">
      <c r="I337" s="263"/>
      <c r="J337" s="263"/>
      <c r="K337" s="263"/>
      <c r="L337" s="263"/>
      <c r="M337" s="263"/>
      <c r="N337" s="263"/>
      <c r="O337" s="263"/>
      <c r="P337" s="263"/>
      <c r="Q337" s="263"/>
      <c r="R337" s="263"/>
      <c r="S337" s="263"/>
      <c r="T337" s="263"/>
    </row>
    <row r="338" spans="9:20">
      <c r="I338" s="263"/>
      <c r="J338" s="263"/>
      <c r="K338" s="263"/>
      <c r="L338" s="263"/>
      <c r="M338" s="263"/>
      <c r="N338" s="263"/>
      <c r="O338" s="263"/>
      <c r="P338" s="263"/>
      <c r="Q338" s="263"/>
      <c r="R338" s="263"/>
      <c r="S338" s="263"/>
      <c r="T338" s="263"/>
    </row>
    <row r="339" spans="9:20">
      <c r="I339" s="263"/>
      <c r="J339" s="263"/>
      <c r="K339" s="263"/>
      <c r="L339" s="263"/>
      <c r="M339" s="263"/>
      <c r="N339" s="263"/>
      <c r="O339" s="263"/>
      <c r="P339" s="263"/>
      <c r="Q339" s="263"/>
      <c r="R339" s="263"/>
      <c r="S339" s="263"/>
      <c r="T339" s="263"/>
    </row>
    <row r="340" spans="9:20">
      <c r="I340" s="263"/>
      <c r="J340" s="263"/>
      <c r="K340" s="263"/>
      <c r="L340" s="263"/>
      <c r="M340" s="263"/>
      <c r="N340" s="263"/>
      <c r="O340" s="263"/>
      <c r="P340" s="263"/>
      <c r="Q340" s="263"/>
      <c r="R340" s="263"/>
      <c r="S340" s="263"/>
      <c r="T340" s="263"/>
    </row>
    <row r="341" spans="9:20">
      <c r="I341" s="263"/>
      <c r="J341" s="263"/>
      <c r="K341" s="263"/>
      <c r="L341" s="263"/>
      <c r="M341" s="263"/>
      <c r="N341" s="263"/>
      <c r="O341" s="263"/>
      <c r="P341" s="263"/>
      <c r="Q341" s="263"/>
      <c r="R341" s="263"/>
      <c r="S341" s="263"/>
      <c r="T341" s="263"/>
    </row>
    <row r="342" spans="9:20">
      <c r="I342" s="263"/>
      <c r="J342" s="263"/>
      <c r="K342" s="263"/>
      <c r="L342" s="263"/>
      <c r="M342" s="263"/>
      <c r="N342" s="263"/>
      <c r="O342" s="263"/>
      <c r="P342" s="263"/>
      <c r="Q342" s="263"/>
      <c r="R342" s="263"/>
      <c r="S342" s="263"/>
      <c r="T342" s="263"/>
    </row>
    <row r="343" spans="9:20">
      <c r="I343" s="263"/>
      <c r="J343" s="263"/>
      <c r="K343" s="263"/>
      <c r="L343" s="263"/>
      <c r="M343" s="263"/>
      <c r="N343" s="263"/>
      <c r="O343" s="263"/>
      <c r="P343" s="263"/>
      <c r="Q343" s="263"/>
      <c r="R343" s="263"/>
      <c r="S343" s="263"/>
      <c r="T343" s="263"/>
    </row>
    <row r="344" spans="9:20">
      <c r="I344" s="263"/>
      <c r="J344" s="263"/>
      <c r="K344" s="263"/>
      <c r="L344" s="263"/>
      <c r="M344" s="263"/>
      <c r="N344" s="263"/>
      <c r="O344" s="263"/>
      <c r="P344" s="263"/>
      <c r="Q344" s="263"/>
      <c r="R344" s="263"/>
      <c r="S344" s="263"/>
      <c r="T344" s="263"/>
    </row>
    <row r="345" spans="9:20">
      <c r="I345" s="263"/>
      <c r="J345" s="263"/>
      <c r="K345" s="263"/>
      <c r="L345" s="263"/>
      <c r="M345" s="263"/>
      <c r="N345" s="263"/>
      <c r="O345" s="263"/>
      <c r="P345" s="263"/>
      <c r="Q345" s="263"/>
      <c r="R345" s="263"/>
      <c r="S345" s="263"/>
      <c r="T345" s="263"/>
    </row>
    <row r="346" spans="9:20">
      <c r="I346" s="263"/>
      <c r="J346" s="263"/>
      <c r="K346" s="263"/>
      <c r="L346" s="263"/>
      <c r="M346" s="263"/>
      <c r="N346" s="263"/>
      <c r="O346" s="263"/>
      <c r="P346" s="263"/>
      <c r="Q346" s="263"/>
      <c r="R346" s="263"/>
      <c r="S346" s="263"/>
      <c r="T346" s="263"/>
    </row>
    <row r="347" spans="9:20">
      <c r="I347" s="263"/>
      <c r="J347" s="263"/>
      <c r="K347" s="263"/>
      <c r="L347" s="263"/>
      <c r="M347" s="263"/>
      <c r="N347" s="263"/>
      <c r="O347" s="263"/>
      <c r="P347" s="263"/>
      <c r="Q347" s="263"/>
      <c r="R347" s="263"/>
      <c r="S347" s="263"/>
      <c r="T347" s="263"/>
    </row>
    <row r="348" spans="9:20">
      <c r="I348" s="263"/>
      <c r="J348" s="263"/>
      <c r="K348" s="263"/>
      <c r="L348" s="263"/>
      <c r="M348" s="263"/>
      <c r="N348" s="263"/>
      <c r="O348" s="263"/>
      <c r="P348" s="263"/>
      <c r="Q348" s="263"/>
      <c r="R348" s="263"/>
      <c r="S348" s="263"/>
      <c r="T348" s="263"/>
    </row>
    <row r="349" spans="9:20">
      <c r="I349" s="263"/>
      <c r="J349" s="263"/>
      <c r="K349" s="263"/>
      <c r="L349" s="263"/>
      <c r="M349" s="263"/>
      <c r="N349" s="263"/>
      <c r="O349" s="263"/>
      <c r="P349" s="263"/>
      <c r="Q349" s="263"/>
      <c r="R349" s="263"/>
      <c r="S349" s="263"/>
      <c r="T349" s="263"/>
    </row>
    <row r="350" spans="9:20">
      <c r="I350" s="263"/>
      <c r="J350" s="263"/>
      <c r="K350" s="263"/>
      <c r="L350" s="263"/>
      <c r="M350" s="263"/>
      <c r="N350" s="263"/>
      <c r="O350" s="263"/>
      <c r="P350" s="263"/>
      <c r="Q350" s="263"/>
      <c r="R350" s="263"/>
      <c r="S350" s="263"/>
      <c r="T350" s="263"/>
    </row>
    <row r="351" spans="9:20">
      <c r="I351" s="263"/>
      <c r="J351" s="263"/>
      <c r="K351" s="263"/>
      <c r="L351" s="263"/>
      <c r="M351" s="263"/>
      <c r="N351" s="263"/>
      <c r="O351" s="263"/>
      <c r="P351" s="263"/>
      <c r="Q351" s="263"/>
      <c r="R351" s="263"/>
      <c r="S351" s="263"/>
      <c r="T351" s="263"/>
    </row>
    <row r="352" spans="9:20">
      <c r="I352" s="263"/>
      <c r="J352" s="263"/>
      <c r="K352" s="263"/>
      <c r="L352" s="263"/>
      <c r="M352" s="263"/>
      <c r="N352" s="263"/>
      <c r="O352" s="263"/>
      <c r="P352" s="263"/>
      <c r="Q352" s="263"/>
      <c r="R352" s="263"/>
      <c r="S352" s="263"/>
      <c r="T352" s="263"/>
    </row>
  </sheetData>
  <mergeCells count="20">
    <mergeCell ref="A4:T5"/>
    <mergeCell ref="A2:T2"/>
    <mergeCell ref="A3:T3"/>
    <mergeCell ref="G1:I1"/>
    <mergeCell ref="A6:T6"/>
    <mergeCell ref="Q1:T1"/>
    <mergeCell ref="A37:T37"/>
    <mergeCell ref="L7:T7"/>
    <mergeCell ref="A8:A9"/>
    <mergeCell ref="B8:B9"/>
    <mergeCell ref="C8:G8"/>
    <mergeCell ref="A7:B7"/>
    <mergeCell ref="H8:H9"/>
    <mergeCell ref="J33:T33"/>
    <mergeCell ref="I34:T34"/>
    <mergeCell ref="I8:L8"/>
    <mergeCell ref="R32:S32"/>
    <mergeCell ref="M8:R8"/>
    <mergeCell ref="S8:T8"/>
    <mergeCell ref="A25:B25"/>
  </mergeCells>
  <phoneticPr fontId="0" type="noConversion"/>
  <printOptions horizontalCentered="1"/>
  <pageMargins left="0.70866141732283472" right="0.70866141732283472" top="0.23622047244094491" bottom="0" header="0.31496062992125984" footer="0.31496062992125984"/>
  <pageSetup paperSize="9" scale="58" orientation="landscape" r:id="rId1"/>
</worksheet>
</file>

<file path=xl/worksheets/sheet59.xml><?xml version="1.0" encoding="utf-8"?>
<worksheet xmlns="http://schemas.openxmlformats.org/spreadsheetml/2006/main" xmlns:r="http://schemas.openxmlformats.org/officeDocument/2006/relationships">
  <sheetPr>
    <pageSetUpPr fitToPage="1"/>
  </sheetPr>
  <dimension ref="A1:AO1449"/>
  <sheetViews>
    <sheetView topLeftCell="A13" zoomScale="70" zoomScaleNormal="70" zoomScaleSheetLayoutView="100" workbookViewId="0">
      <selection activeCell="J33" sqref="J33:T33"/>
    </sheetView>
  </sheetViews>
  <sheetFormatPr defaultColWidth="9.140625" defaultRowHeight="12.75"/>
  <cols>
    <col min="1" max="1" width="7.28515625" style="263" customWidth="1"/>
    <col min="2" max="2" width="33.7109375" style="263" customWidth="1"/>
    <col min="3" max="3" width="13.28515625" style="263" customWidth="1"/>
    <col min="4" max="4" width="11.28515625" style="263" customWidth="1"/>
    <col min="5" max="6" width="9.85546875" style="263" customWidth="1"/>
    <col min="7" max="7" width="13" style="263" customWidth="1"/>
    <col min="8" max="8" width="12.85546875" style="263" customWidth="1"/>
    <col min="9" max="9" width="11.28515625" style="249" customWidth="1"/>
    <col min="10" max="10" width="11" style="249" customWidth="1"/>
    <col min="11" max="11" width="8" style="249" customWidth="1"/>
    <col min="12" max="14" width="8.140625" style="249" customWidth="1"/>
    <col min="15" max="15" width="8.42578125" style="249" customWidth="1"/>
    <col min="16" max="18" width="8.140625" style="249" customWidth="1"/>
    <col min="19" max="19" width="10.42578125" style="249" customWidth="1"/>
    <col min="20" max="20" width="12.5703125" style="249" customWidth="1"/>
    <col min="21" max="41" width="9.140625" style="263"/>
    <col min="42" max="16384" width="9.140625" style="249"/>
  </cols>
  <sheetData>
    <row r="1" spans="1:41" ht="12.75" customHeight="1">
      <c r="G1" s="1076"/>
      <c r="H1" s="1076"/>
      <c r="I1" s="1076"/>
      <c r="J1" s="263"/>
      <c r="K1" s="263"/>
      <c r="L1" s="263"/>
      <c r="M1" s="263"/>
      <c r="N1" s="263"/>
      <c r="O1" s="263"/>
      <c r="P1" s="263"/>
      <c r="Q1" s="263"/>
      <c r="R1" s="263"/>
      <c r="S1" s="1077" t="s">
        <v>536</v>
      </c>
      <c r="T1" s="1077"/>
    </row>
    <row r="2" spans="1:41" ht="15.75">
      <c r="A2" s="1074" t="s">
        <v>0</v>
      </c>
      <c r="B2" s="1074"/>
      <c r="C2" s="1074"/>
      <c r="D2" s="1074"/>
      <c r="E2" s="1074"/>
      <c r="F2" s="1074"/>
      <c r="G2" s="1074"/>
      <c r="H2" s="1074"/>
      <c r="I2" s="1074"/>
      <c r="J2" s="1074"/>
      <c r="K2" s="1074"/>
      <c r="L2" s="1074"/>
      <c r="M2" s="1074"/>
      <c r="N2" s="1074"/>
      <c r="O2" s="1074"/>
      <c r="P2" s="1074"/>
      <c r="Q2" s="1074"/>
      <c r="R2" s="1074"/>
      <c r="S2" s="1074"/>
      <c r="T2" s="1074"/>
    </row>
    <row r="3" spans="1:41" ht="18">
      <c r="A3" s="1075" t="s">
        <v>747</v>
      </c>
      <c r="B3" s="1075"/>
      <c r="C3" s="1075"/>
      <c r="D3" s="1075"/>
      <c r="E3" s="1075"/>
      <c r="F3" s="1075"/>
      <c r="G3" s="1075"/>
      <c r="H3" s="1075"/>
      <c r="I3" s="1075"/>
      <c r="J3" s="1075"/>
      <c r="K3" s="1075"/>
      <c r="L3" s="1075"/>
      <c r="M3" s="1075"/>
      <c r="N3" s="1075"/>
      <c r="O3" s="1075"/>
      <c r="P3" s="1075"/>
      <c r="Q3" s="1075"/>
      <c r="R3" s="1075"/>
      <c r="S3" s="1075"/>
      <c r="T3" s="1075"/>
    </row>
    <row r="4" spans="1:41" ht="12.75" customHeight="1">
      <c r="A4" s="1073" t="s">
        <v>755</v>
      </c>
      <c r="B4" s="1073"/>
      <c r="C4" s="1073"/>
      <c r="D4" s="1073"/>
      <c r="E4" s="1073"/>
      <c r="F4" s="1073"/>
      <c r="G4" s="1073"/>
      <c r="H4" s="1073"/>
      <c r="I4" s="1073"/>
      <c r="J4" s="1073"/>
      <c r="K4" s="1073"/>
      <c r="L4" s="1073"/>
      <c r="M4" s="1073"/>
      <c r="N4" s="1073"/>
      <c r="O4" s="1073"/>
      <c r="P4" s="1073"/>
      <c r="Q4" s="1073"/>
      <c r="R4" s="1073"/>
      <c r="S4" s="1073"/>
      <c r="T4" s="1073"/>
    </row>
    <row r="5" spans="1:41" s="250" customFormat="1" ht="17.45" customHeight="1">
      <c r="A5" s="1073"/>
      <c r="B5" s="1073"/>
      <c r="C5" s="1073"/>
      <c r="D5" s="1073"/>
      <c r="E5" s="1073"/>
      <c r="F5" s="1073"/>
      <c r="G5" s="1073"/>
      <c r="H5" s="1073"/>
      <c r="I5" s="1073"/>
      <c r="J5" s="1073"/>
      <c r="K5" s="1073"/>
      <c r="L5" s="1073"/>
      <c r="M5" s="1073"/>
      <c r="N5" s="1073"/>
      <c r="O5" s="1073"/>
      <c r="P5" s="1073"/>
      <c r="Q5" s="1073"/>
      <c r="R5" s="1073"/>
      <c r="S5" s="1073"/>
      <c r="T5" s="1073"/>
      <c r="U5" s="318"/>
      <c r="V5" s="318"/>
      <c r="W5" s="318"/>
      <c r="X5" s="318"/>
      <c r="Y5" s="318"/>
      <c r="Z5" s="318"/>
      <c r="AA5" s="318"/>
      <c r="AB5" s="318"/>
      <c r="AC5" s="318"/>
      <c r="AD5" s="318"/>
      <c r="AE5" s="318"/>
      <c r="AF5" s="318"/>
      <c r="AG5" s="318"/>
      <c r="AH5" s="318"/>
      <c r="AI5" s="318"/>
      <c r="AJ5" s="318"/>
      <c r="AK5" s="318"/>
      <c r="AL5" s="318"/>
      <c r="AM5" s="318"/>
      <c r="AN5" s="318"/>
      <c r="AO5" s="318"/>
    </row>
    <row r="6" spans="1:41">
      <c r="A6" s="1061"/>
      <c r="B6" s="1061"/>
      <c r="C6" s="1061"/>
      <c r="D6" s="1061"/>
      <c r="E6" s="1061"/>
      <c r="F6" s="1061"/>
      <c r="G6" s="1061"/>
      <c r="H6" s="1061"/>
      <c r="I6" s="1061"/>
      <c r="J6" s="1061"/>
      <c r="K6" s="1061"/>
      <c r="L6" s="1061"/>
      <c r="M6" s="1061"/>
      <c r="N6" s="1061"/>
      <c r="O6" s="1061"/>
      <c r="P6" s="1061"/>
      <c r="Q6" s="1061"/>
      <c r="R6" s="1061"/>
      <c r="S6" s="1061"/>
      <c r="T6" s="1061"/>
    </row>
    <row r="7" spans="1:41">
      <c r="A7" s="1066" t="s">
        <v>900</v>
      </c>
      <c r="B7" s="1066"/>
      <c r="H7" s="292"/>
      <c r="I7" s="263"/>
      <c r="J7" s="263"/>
      <c r="K7" s="263"/>
      <c r="L7" s="1062"/>
      <c r="M7" s="1062"/>
      <c r="N7" s="1062"/>
      <c r="O7" s="1062"/>
      <c r="P7" s="1062"/>
      <c r="Q7" s="1062"/>
      <c r="R7" s="1062"/>
      <c r="S7" s="1062"/>
      <c r="T7" s="1062"/>
    </row>
    <row r="8" spans="1:41" ht="52.5" customHeight="1">
      <c r="A8" s="1000" t="s">
        <v>2</v>
      </c>
      <c r="B8" s="1000" t="s">
        <v>3</v>
      </c>
      <c r="C8" s="1063" t="s">
        <v>488</v>
      </c>
      <c r="D8" s="1064"/>
      <c r="E8" s="1064"/>
      <c r="F8" s="1064"/>
      <c r="G8" s="1065"/>
      <c r="H8" s="1067" t="s">
        <v>84</v>
      </c>
      <c r="I8" s="1063" t="s">
        <v>85</v>
      </c>
      <c r="J8" s="1064"/>
      <c r="K8" s="1064"/>
      <c r="L8" s="1065"/>
      <c r="M8" s="1000" t="s">
        <v>652</v>
      </c>
      <c r="N8" s="1000"/>
      <c r="O8" s="1000"/>
      <c r="P8" s="1000"/>
      <c r="Q8" s="1000"/>
      <c r="R8" s="1000"/>
      <c r="S8" s="1070" t="s">
        <v>709</v>
      </c>
      <c r="T8" s="1070"/>
    </row>
    <row r="9" spans="1:41" ht="44.45" customHeight="1">
      <c r="A9" s="1000"/>
      <c r="B9" s="1000"/>
      <c r="C9" s="293" t="s">
        <v>5</v>
      </c>
      <c r="D9" s="293" t="s">
        <v>6</v>
      </c>
      <c r="E9" s="293" t="s">
        <v>358</v>
      </c>
      <c r="F9" s="294" t="s">
        <v>101</v>
      </c>
      <c r="G9" s="294" t="s">
        <v>227</v>
      </c>
      <c r="H9" s="1068"/>
      <c r="I9" s="310" t="s">
        <v>90</v>
      </c>
      <c r="J9" s="310" t="s">
        <v>19</v>
      </c>
      <c r="K9" s="310" t="s">
        <v>41</v>
      </c>
      <c r="L9" s="310" t="s">
        <v>688</v>
      </c>
      <c r="M9" s="316" t="s">
        <v>17</v>
      </c>
      <c r="N9" s="316" t="s">
        <v>653</v>
      </c>
      <c r="O9" s="316" t="s">
        <v>654</v>
      </c>
      <c r="P9" s="316" t="s">
        <v>655</v>
      </c>
      <c r="Q9" s="316" t="s">
        <v>656</v>
      </c>
      <c r="R9" s="316" t="s">
        <v>657</v>
      </c>
      <c r="S9" s="329" t="s">
        <v>715</v>
      </c>
      <c r="T9" s="329" t="s">
        <v>713</v>
      </c>
    </row>
    <row r="10" spans="1:41" s="325" customFormat="1">
      <c r="A10" s="323">
        <v>1</v>
      </c>
      <c r="B10" s="323">
        <v>2</v>
      </c>
      <c r="C10" s="323">
        <v>3</v>
      </c>
      <c r="D10" s="323">
        <v>4</v>
      </c>
      <c r="E10" s="323">
        <v>5</v>
      </c>
      <c r="F10" s="323">
        <v>6</v>
      </c>
      <c r="G10" s="323">
        <v>7</v>
      </c>
      <c r="H10" s="323">
        <v>8</v>
      </c>
      <c r="I10" s="323">
        <v>9</v>
      </c>
      <c r="J10" s="323">
        <v>10</v>
      </c>
      <c r="K10" s="323">
        <v>11</v>
      </c>
      <c r="L10" s="323">
        <v>12</v>
      </c>
      <c r="M10" s="323">
        <v>13</v>
      </c>
      <c r="N10" s="323">
        <v>14</v>
      </c>
      <c r="O10" s="323">
        <v>15</v>
      </c>
      <c r="P10" s="323">
        <v>16</v>
      </c>
      <c r="Q10" s="323">
        <v>17</v>
      </c>
      <c r="R10" s="323">
        <v>18</v>
      </c>
      <c r="S10" s="323">
        <v>19</v>
      </c>
      <c r="T10" s="323">
        <v>20</v>
      </c>
      <c r="U10" s="537"/>
      <c r="V10" s="537"/>
      <c r="W10" s="537"/>
      <c r="X10" s="537"/>
      <c r="Y10" s="537"/>
      <c r="Z10" s="537"/>
      <c r="AA10" s="537"/>
      <c r="AB10" s="537"/>
      <c r="AC10" s="537"/>
      <c r="AD10" s="537"/>
      <c r="AE10" s="537"/>
      <c r="AF10" s="537"/>
      <c r="AG10" s="537"/>
      <c r="AH10" s="537"/>
      <c r="AI10" s="537"/>
      <c r="AJ10" s="537"/>
      <c r="AK10" s="537"/>
      <c r="AL10" s="537"/>
      <c r="AM10" s="537"/>
      <c r="AN10" s="537"/>
      <c r="AO10" s="537"/>
    </row>
    <row r="11" spans="1:41" ht="33" customHeight="1">
      <c r="A11" s="723">
        <v>1</v>
      </c>
      <c r="B11" s="724" t="s">
        <v>901</v>
      </c>
      <c r="C11" s="725">
        <v>36818</v>
      </c>
      <c r="D11" s="726">
        <v>33384</v>
      </c>
      <c r="E11" s="725">
        <v>1601</v>
      </c>
      <c r="F11" s="725">
        <v>0</v>
      </c>
      <c r="G11" s="727">
        <f>C11+D11+E11</f>
        <v>71803</v>
      </c>
      <c r="H11" s="728">
        <v>220</v>
      </c>
      <c r="I11" s="729">
        <f>ROUND(G11*220*150/1000000,2)</f>
        <v>2369.5</v>
      </c>
      <c r="J11" s="729">
        <f>I11</f>
        <v>2369.5</v>
      </c>
      <c r="K11" s="729"/>
      <c r="L11" s="729"/>
      <c r="M11" s="729"/>
      <c r="N11" s="729"/>
      <c r="O11" s="729"/>
      <c r="P11" s="729"/>
      <c r="Q11" s="729"/>
      <c r="R11" s="729"/>
      <c r="S11" s="730">
        <v>150</v>
      </c>
      <c r="T11" s="729">
        <f>ROUND(J11*1500/100000,2)</f>
        <v>35.54</v>
      </c>
    </row>
    <row r="12" spans="1:41" ht="33" customHeight="1">
      <c r="A12" s="723">
        <v>2</v>
      </c>
      <c r="B12" s="724" t="s">
        <v>902</v>
      </c>
      <c r="C12" s="725">
        <v>27059</v>
      </c>
      <c r="D12" s="726">
        <v>33636</v>
      </c>
      <c r="E12" s="725">
        <v>956</v>
      </c>
      <c r="F12" s="725">
        <v>0</v>
      </c>
      <c r="G12" s="727">
        <f t="shared" ref="G12:G24" si="0">C12+D12+E12</f>
        <v>61651</v>
      </c>
      <c r="H12" s="728">
        <v>220</v>
      </c>
      <c r="I12" s="729">
        <f t="shared" ref="I12:I24" si="1">ROUND(G12*220*150/1000000,2)</f>
        <v>2034.48</v>
      </c>
      <c r="J12" s="729">
        <f t="shared" ref="J12:J24" si="2">I12</f>
        <v>2034.48</v>
      </c>
      <c r="K12" s="729"/>
      <c r="L12" s="729"/>
      <c r="M12" s="729"/>
      <c r="N12" s="729"/>
      <c r="O12" s="729"/>
      <c r="P12" s="729"/>
      <c r="Q12" s="729"/>
      <c r="R12" s="729"/>
      <c r="S12" s="730">
        <v>150</v>
      </c>
      <c r="T12" s="729">
        <f t="shared" ref="T12:T24" si="3">ROUND(J12*1500/100000,2)</f>
        <v>30.52</v>
      </c>
    </row>
    <row r="13" spans="1:41" ht="33" customHeight="1">
      <c r="A13" s="723">
        <v>3</v>
      </c>
      <c r="B13" s="724" t="s">
        <v>903</v>
      </c>
      <c r="C13" s="725">
        <v>3244</v>
      </c>
      <c r="D13" s="726">
        <v>16760</v>
      </c>
      <c r="E13" s="725">
        <v>761</v>
      </c>
      <c r="F13" s="725">
        <v>0</v>
      </c>
      <c r="G13" s="727">
        <f t="shared" si="0"/>
        <v>20765</v>
      </c>
      <c r="H13" s="728">
        <v>220</v>
      </c>
      <c r="I13" s="729">
        <f t="shared" si="1"/>
        <v>685.25</v>
      </c>
      <c r="J13" s="729">
        <f t="shared" si="2"/>
        <v>685.25</v>
      </c>
      <c r="K13" s="729"/>
      <c r="L13" s="729"/>
      <c r="M13" s="729"/>
      <c r="N13" s="729"/>
      <c r="O13" s="729"/>
      <c r="P13" s="729"/>
      <c r="Q13" s="729"/>
      <c r="R13" s="729"/>
      <c r="S13" s="730">
        <v>150</v>
      </c>
      <c r="T13" s="729">
        <f t="shared" si="3"/>
        <v>10.28</v>
      </c>
    </row>
    <row r="14" spans="1:41" ht="33" customHeight="1">
      <c r="A14" s="723">
        <v>4</v>
      </c>
      <c r="B14" s="724" t="s">
        <v>904</v>
      </c>
      <c r="C14" s="725">
        <v>15305</v>
      </c>
      <c r="D14" s="726">
        <v>31983</v>
      </c>
      <c r="E14" s="725">
        <v>428</v>
      </c>
      <c r="F14" s="725">
        <v>0</v>
      </c>
      <c r="G14" s="727">
        <f t="shared" si="0"/>
        <v>47716</v>
      </c>
      <c r="H14" s="728">
        <v>220</v>
      </c>
      <c r="I14" s="729">
        <f t="shared" si="1"/>
        <v>1574.63</v>
      </c>
      <c r="J14" s="729">
        <f t="shared" si="2"/>
        <v>1574.63</v>
      </c>
      <c r="K14" s="729"/>
      <c r="L14" s="729"/>
      <c r="M14" s="729"/>
      <c r="N14" s="729"/>
      <c r="O14" s="729"/>
      <c r="P14" s="729"/>
      <c r="Q14" s="729"/>
      <c r="R14" s="729"/>
      <c r="S14" s="730">
        <v>150</v>
      </c>
      <c r="T14" s="729">
        <f t="shared" si="3"/>
        <v>23.62</v>
      </c>
    </row>
    <row r="15" spans="1:41" ht="33" customHeight="1">
      <c r="A15" s="723">
        <v>5</v>
      </c>
      <c r="B15" s="724" t="s">
        <v>905</v>
      </c>
      <c r="C15" s="725">
        <v>5262</v>
      </c>
      <c r="D15" s="726">
        <v>37437</v>
      </c>
      <c r="E15" s="725">
        <v>1391</v>
      </c>
      <c r="F15" s="725">
        <v>0</v>
      </c>
      <c r="G15" s="727">
        <f t="shared" si="0"/>
        <v>44090</v>
      </c>
      <c r="H15" s="728">
        <v>220</v>
      </c>
      <c r="I15" s="729">
        <f t="shared" si="1"/>
        <v>1454.97</v>
      </c>
      <c r="J15" s="729">
        <f t="shared" si="2"/>
        <v>1454.97</v>
      </c>
      <c r="K15" s="729"/>
      <c r="L15" s="729"/>
      <c r="M15" s="729"/>
      <c r="N15" s="729"/>
      <c r="O15" s="729"/>
      <c r="P15" s="729"/>
      <c r="Q15" s="729"/>
      <c r="R15" s="729"/>
      <c r="S15" s="730">
        <v>150</v>
      </c>
      <c r="T15" s="729">
        <f t="shared" si="3"/>
        <v>21.82</v>
      </c>
    </row>
    <row r="16" spans="1:41" ht="33" customHeight="1">
      <c r="A16" s="723">
        <v>6</v>
      </c>
      <c r="B16" s="724" t="s">
        <v>906</v>
      </c>
      <c r="C16" s="725">
        <v>9180</v>
      </c>
      <c r="D16" s="726">
        <v>19349</v>
      </c>
      <c r="E16" s="725">
        <v>641</v>
      </c>
      <c r="F16" s="725">
        <v>0</v>
      </c>
      <c r="G16" s="727">
        <f t="shared" si="0"/>
        <v>29170</v>
      </c>
      <c r="H16" s="728">
        <v>220</v>
      </c>
      <c r="I16" s="729">
        <f t="shared" si="1"/>
        <v>962.61</v>
      </c>
      <c r="J16" s="729">
        <f t="shared" si="2"/>
        <v>962.61</v>
      </c>
      <c r="K16" s="729"/>
      <c r="L16" s="729"/>
      <c r="M16" s="729"/>
      <c r="N16" s="729"/>
      <c r="O16" s="729"/>
      <c r="P16" s="729"/>
      <c r="Q16" s="729"/>
      <c r="R16" s="729"/>
      <c r="S16" s="730">
        <v>150</v>
      </c>
      <c r="T16" s="729">
        <f t="shared" si="3"/>
        <v>14.44</v>
      </c>
    </row>
    <row r="17" spans="1:41" ht="33" customHeight="1">
      <c r="A17" s="723">
        <v>7</v>
      </c>
      <c r="B17" s="724" t="s">
        <v>907</v>
      </c>
      <c r="C17" s="725">
        <v>9553</v>
      </c>
      <c r="D17" s="726">
        <v>54067</v>
      </c>
      <c r="E17" s="725">
        <v>2936</v>
      </c>
      <c r="F17" s="725">
        <v>0</v>
      </c>
      <c r="G17" s="727">
        <f t="shared" si="0"/>
        <v>66556</v>
      </c>
      <c r="H17" s="728">
        <v>220</v>
      </c>
      <c r="I17" s="729">
        <f t="shared" si="1"/>
        <v>2196.35</v>
      </c>
      <c r="J17" s="729">
        <f t="shared" si="2"/>
        <v>2196.35</v>
      </c>
      <c r="K17" s="729"/>
      <c r="L17" s="729"/>
      <c r="M17" s="729"/>
      <c r="N17" s="729"/>
      <c r="O17" s="729"/>
      <c r="P17" s="729"/>
      <c r="Q17" s="729"/>
      <c r="R17" s="729"/>
      <c r="S17" s="730">
        <v>150</v>
      </c>
      <c r="T17" s="729">
        <f t="shared" si="3"/>
        <v>32.950000000000003</v>
      </c>
    </row>
    <row r="18" spans="1:41" ht="33" customHeight="1">
      <c r="A18" s="723">
        <v>8</v>
      </c>
      <c r="B18" s="724" t="s">
        <v>908</v>
      </c>
      <c r="C18" s="725">
        <v>19974</v>
      </c>
      <c r="D18" s="726">
        <v>52458</v>
      </c>
      <c r="E18" s="725">
        <v>1281</v>
      </c>
      <c r="F18" s="725">
        <v>0</v>
      </c>
      <c r="G18" s="727">
        <f t="shared" si="0"/>
        <v>73713</v>
      </c>
      <c r="H18" s="728">
        <v>220</v>
      </c>
      <c r="I18" s="729">
        <f t="shared" si="1"/>
        <v>2432.5300000000002</v>
      </c>
      <c r="J18" s="729">
        <f t="shared" si="2"/>
        <v>2432.5300000000002</v>
      </c>
      <c r="K18" s="729"/>
      <c r="L18" s="729"/>
      <c r="M18" s="729"/>
      <c r="N18" s="729"/>
      <c r="O18" s="729"/>
      <c r="P18" s="729"/>
      <c r="Q18" s="729"/>
      <c r="R18" s="729"/>
      <c r="S18" s="730">
        <v>150</v>
      </c>
      <c r="T18" s="729">
        <f t="shared" si="3"/>
        <v>36.49</v>
      </c>
    </row>
    <row r="19" spans="1:41" ht="33" customHeight="1">
      <c r="A19" s="723">
        <v>9</v>
      </c>
      <c r="B19" s="724" t="s">
        <v>909</v>
      </c>
      <c r="C19" s="725">
        <v>36040</v>
      </c>
      <c r="D19" s="726">
        <v>56662</v>
      </c>
      <c r="E19" s="725">
        <v>537</v>
      </c>
      <c r="F19" s="725">
        <v>0</v>
      </c>
      <c r="G19" s="727">
        <f t="shared" si="0"/>
        <v>93239</v>
      </c>
      <c r="H19" s="728">
        <v>220</v>
      </c>
      <c r="I19" s="729">
        <f t="shared" si="1"/>
        <v>3076.89</v>
      </c>
      <c r="J19" s="729">
        <f t="shared" si="2"/>
        <v>3076.89</v>
      </c>
      <c r="K19" s="729"/>
      <c r="L19" s="729"/>
      <c r="M19" s="729"/>
      <c r="N19" s="729"/>
      <c r="O19" s="729"/>
      <c r="P19" s="729"/>
      <c r="Q19" s="729"/>
      <c r="R19" s="729"/>
      <c r="S19" s="730">
        <v>150</v>
      </c>
      <c r="T19" s="729">
        <f t="shared" si="3"/>
        <v>46.15</v>
      </c>
    </row>
    <row r="20" spans="1:41" ht="33" customHeight="1">
      <c r="A20" s="723">
        <v>10</v>
      </c>
      <c r="B20" s="724" t="s">
        <v>910</v>
      </c>
      <c r="C20" s="725">
        <v>75764</v>
      </c>
      <c r="D20" s="726">
        <v>119576</v>
      </c>
      <c r="E20" s="725">
        <v>1584</v>
      </c>
      <c r="F20" s="725">
        <v>0</v>
      </c>
      <c r="G20" s="727">
        <f t="shared" si="0"/>
        <v>196924</v>
      </c>
      <c r="H20" s="728">
        <v>220</v>
      </c>
      <c r="I20" s="729">
        <f t="shared" si="1"/>
        <v>6498.49</v>
      </c>
      <c r="J20" s="729">
        <f t="shared" si="2"/>
        <v>6498.49</v>
      </c>
      <c r="K20" s="729"/>
      <c r="L20" s="729"/>
      <c r="M20" s="729"/>
      <c r="N20" s="729"/>
      <c r="O20" s="729"/>
      <c r="P20" s="729"/>
      <c r="Q20" s="729"/>
      <c r="R20" s="729"/>
      <c r="S20" s="730">
        <v>150</v>
      </c>
      <c r="T20" s="729">
        <f t="shared" si="3"/>
        <v>97.48</v>
      </c>
    </row>
    <row r="21" spans="1:41" ht="33" customHeight="1">
      <c r="A21" s="723">
        <v>11</v>
      </c>
      <c r="B21" s="724" t="s">
        <v>911</v>
      </c>
      <c r="C21" s="725">
        <v>34856</v>
      </c>
      <c r="D21" s="726">
        <v>78527</v>
      </c>
      <c r="E21" s="725">
        <v>1275</v>
      </c>
      <c r="F21" s="725">
        <v>0</v>
      </c>
      <c r="G21" s="727">
        <f t="shared" si="0"/>
        <v>114658</v>
      </c>
      <c r="H21" s="728">
        <v>220</v>
      </c>
      <c r="I21" s="729">
        <f t="shared" si="1"/>
        <v>3783.71</v>
      </c>
      <c r="J21" s="729">
        <f t="shared" si="2"/>
        <v>3783.71</v>
      </c>
      <c r="K21" s="729"/>
      <c r="L21" s="729"/>
      <c r="M21" s="729"/>
      <c r="N21" s="729"/>
      <c r="O21" s="729"/>
      <c r="P21" s="729"/>
      <c r="Q21" s="729"/>
      <c r="R21" s="729"/>
      <c r="S21" s="730">
        <v>150</v>
      </c>
      <c r="T21" s="729">
        <f t="shared" si="3"/>
        <v>56.76</v>
      </c>
    </row>
    <row r="22" spans="1:41" ht="33" customHeight="1">
      <c r="A22" s="723">
        <v>12</v>
      </c>
      <c r="B22" s="724" t="s">
        <v>912</v>
      </c>
      <c r="C22" s="725">
        <v>16792</v>
      </c>
      <c r="D22" s="726">
        <v>14309</v>
      </c>
      <c r="E22" s="725">
        <v>886</v>
      </c>
      <c r="F22" s="725">
        <v>0</v>
      </c>
      <c r="G22" s="727">
        <f t="shared" si="0"/>
        <v>31987</v>
      </c>
      <c r="H22" s="728">
        <v>220</v>
      </c>
      <c r="I22" s="729">
        <f t="shared" si="1"/>
        <v>1055.57</v>
      </c>
      <c r="J22" s="729">
        <f t="shared" si="2"/>
        <v>1055.57</v>
      </c>
      <c r="K22" s="729"/>
      <c r="L22" s="729"/>
      <c r="M22" s="729"/>
      <c r="N22" s="729"/>
      <c r="O22" s="729"/>
      <c r="P22" s="729"/>
      <c r="Q22" s="729"/>
      <c r="R22" s="729"/>
      <c r="S22" s="730">
        <v>150</v>
      </c>
      <c r="T22" s="729">
        <f t="shared" si="3"/>
        <v>15.83</v>
      </c>
    </row>
    <row r="23" spans="1:41" ht="33" customHeight="1">
      <c r="A23" s="723">
        <v>13</v>
      </c>
      <c r="B23" s="724" t="s">
        <v>913</v>
      </c>
      <c r="C23" s="725">
        <v>21952</v>
      </c>
      <c r="D23" s="726">
        <v>64999</v>
      </c>
      <c r="E23" s="725">
        <v>1413</v>
      </c>
      <c r="F23" s="725">
        <v>0</v>
      </c>
      <c r="G23" s="725">
        <f t="shared" si="0"/>
        <v>88364</v>
      </c>
      <c r="H23" s="728">
        <v>220</v>
      </c>
      <c r="I23" s="729">
        <f t="shared" si="1"/>
        <v>2916.01</v>
      </c>
      <c r="J23" s="729">
        <f t="shared" si="2"/>
        <v>2916.01</v>
      </c>
      <c r="K23" s="729"/>
      <c r="L23" s="729"/>
      <c r="M23" s="729"/>
      <c r="N23" s="729"/>
      <c r="O23" s="729"/>
      <c r="P23" s="729"/>
      <c r="Q23" s="729"/>
      <c r="R23" s="729"/>
      <c r="S23" s="730">
        <v>150</v>
      </c>
      <c r="T23" s="729">
        <f t="shared" si="3"/>
        <v>43.74</v>
      </c>
    </row>
    <row r="24" spans="1:41" ht="33" customHeight="1">
      <c r="A24" s="723">
        <v>14</v>
      </c>
      <c r="B24" s="724" t="s">
        <v>914</v>
      </c>
      <c r="C24" s="725">
        <v>23471</v>
      </c>
      <c r="D24" s="726">
        <v>21407</v>
      </c>
      <c r="E24" s="725">
        <v>370</v>
      </c>
      <c r="F24" s="725">
        <v>0</v>
      </c>
      <c r="G24" s="725">
        <f t="shared" si="0"/>
        <v>45248</v>
      </c>
      <c r="H24" s="728">
        <v>220</v>
      </c>
      <c r="I24" s="729">
        <f t="shared" si="1"/>
        <v>1493.18</v>
      </c>
      <c r="J24" s="729">
        <f t="shared" si="2"/>
        <v>1493.18</v>
      </c>
      <c r="K24" s="729"/>
      <c r="L24" s="729"/>
      <c r="M24" s="729"/>
      <c r="N24" s="729"/>
      <c r="O24" s="729"/>
      <c r="P24" s="729"/>
      <c r="Q24" s="729"/>
      <c r="R24" s="729"/>
      <c r="S24" s="730">
        <v>150</v>
      </c>
      <c r="T24" s="729">
        <f t="shared" si="3"/>
        <v>22.4</v>
      </c>
    </row>
    <row r="25" spans="1:41" ht="39.6" customHeight="1">
      <c r="A25" s="1071" t="s">
        <v>17</v>
      </c>
      <c r="B25" s="1072"/>
      <c r="C25" s="731">
        <v>335270</v>
      </c>
      <c r="D25" s="731">
        <v>634554</v>
      </c>
      <c r="E25" s="731">
        <v>16060</v>
      </c>
      <c r="F25" s="731">
        <v>0</v>
      </c>
      <c r="G25" s="731">
        <f>SUM(G11:G24)</f>
        <v>985884</v>
      </c>
      <c r="H25" s="732">
        <v>220</v>
      </c>
      <c r="I25" s="733">
        <f>SUM(I11:I24)</f>
        <v>32534.170000000006</v>
      </c>
      <c r="J25" s="733">
        <f>SUM(J11:J24)</f>
        <v>32534.170000000006</v>
      </c>
      <c r="K25" s="733"/>
      <c r="L25" s="733"/>
      <c r="M25" s="733"/>
      <c r="N25" s="733"/>
      <c r="O25" s="733"/>
      <c r="P25" s="733"/>
      <c r="Q25" s="733"/>
      <c r="R25" s="733"/>
      <c r="S25" s="734">
        <v>150</v>
      </c>
      <c r="T25" s="733">
        <f>SUM(T11:T24)</f>
        <v>488.02</v>
      </c>
    </row>
    <row r="26" spans="1:41">
      <c r="A26" s="267"/>
      <c r="B26" s="267"/>
      <c r="C26" s="267"/>
      <c r="D26" s="267"/>
      <c r="E26" s="267"/>
      <c r="F26" s="267"/>
      <c r="G26" s="267"/>
      <c r="H26" s="267"/>
      <c r="I26" s="263"/>
      <c r="J26" s="263"/>
      <c r="K26" s="263"/>
      <c r="L26" s="263"/>
      <c r="M26" s="263"/>
      <c r="N26" s="263"/>
      <c r="O26" s="263"/>
      <c r="P26" s="263"/>
      <c r="Q26" s="263"/>
      <c r="R26" s="263"/>
      <c r="S26" s="263"/>
      <c r="T26" s="263"/>
    </row>
    <row r="27" spans="1:41">
      <c r="A27" s="268" t="s">
        <v>8</v>
      </c>
      <c r="B27" s="269"/>
      <c r="C27" s="269"/>
      <c r="D27" s="267"/>
      <c r="E27" s="267"/>
      <c r="F27" s="267"/>
      <c r="G27" s="267"/>
      <c r="H27" s="267"/>
      <c r="I27" s="263"/>
      <c r="J27" s="263"/>
      <c r="K27" s="263"/>
      <c r="L27" s="263"/>
      <c r="M27" s="263"/>
      <c r="N27" s="263"/>
      <c r="O27" s="263"/>
      <c r="P27" s="263"/>
      <c r="Q27" s="263"/>
      <c r="R27" s="263"/>
      <c r="S27" s="263"/>
      <c r="T27" s="263"/>
    </row>
    <row r="28" spans="1:41">
      <c r="A28" s="270" t="s">
        <v>9</v>
      </c>
      <c r="B28" s="270"/>
      <c r="C28" s="270"/>
      <c r="I28" s="263"/>
      <c r="J28" s="263"/>
      <c r="K28" s="263"/>
      <c r="L28" s="263"/>
      <c r="M28" s="263"/>
      <c r="N28" s="263"/>
      <c r="O28" s="263"/>
      <c r="P28" s="263"/>
      <c r="Q28" s="263"/>
      <c r="R28" s="263"/>
      <c r="S28" s="263"/>
      <c r="T28" s="263"/>
    </row>
    <row r="29" spans="1:41">
      <c r="A29" s="270" t="s">
        <v>10</v>
      </c>
      <c r="B29" s="270"/>
      <c r="C29" s="270"/>
      <c r="I29" s="263"/>
      <c r="J29" s="263"/>
      <c r="K29" s="263"/>
      <c r="L29" s="263"/>
      <c r="M29" s="263"/>
      <c r="N29" s="263"/>
      <c r="O29" s="263"/>
      <c r="P29" s="263"/>
      <c r="Q29" s="263"/>
      <c r="R29" s="263"/>
      <c r="S29" s="263"/>
      <c r="T29" s="263"/>
    </row>
    <row r="30" spans="1:41">
      <c r="A30" s="270"/>
      <c r="B30" s="270"/>
      <c r="C30" s="270"/>
      <c r="I30" s="263"/>
      <c r="J30" s="263"/>
      <c r="K30" s="263"/>
      <c r="L30" s="263"/>
      <c r="M30" s="263"/>
      <c r="N30" s="263"/>
      <c r="O30" s="263"/>
      <c r="P30" s="263"/>
      <c r="Q30" s="263"/>
      <c r="R30" s="263"/>
      <c r="S30" s="263"/>
      <c r="T30" s="263"/>
    </row>
    <row r="31" spans="1:41">
      <c r="A31" s="270"/>
      <c r="B31" s="270"/>
      <c r="C31" s="270"/>
      <c r="I31" s="263"/>
      <c r="J31" s="263"/>
      <c r="K31" s="263"/>
      <c r="L31" s="263"/>
      <c r="M31" s="263"/>
      <c r="N31" s="263"/>
      <c r="O31" s="263"/>
      <c r="P31" s="263"/>
      <c r="Q31" s="263"/>
      <c r="R31" s="263"/>
      <c r="S31" s="263"/>
      <c r="T31" s="263"/>
    </row>
    <row r="32" spans="1:41" s="250" customFormat="1" ht="18.600000000000001" customHeight="1">
      <c r="A32" s="722" t="s">
        <v>1054</v>
      </c>
      <c r="B32" s="318"/>
      <c r="C32" s="318"/>
      <c r="D32" s="318"/>
      <c r="E32" s="318"/>
      <c r="F32" s="318"/>
      <c r="G32" s="318"/>
      <c r="H32" s="722"/>
      <c r="I32" s="318"/>
      <c r="J32" s="722"/>
      <c r="K32" s="722"/>
      <c r="L32" s="722"/>
      <c r="M32" s="722"/>
      <c r="N32" s="722"/>
      <c r="O32" s="722"/>
      <c r="P32" s="722"/>
      <c r="Q32" s="722"/>
      <c r="R32" s="722"/>
      <c r="S32" s="722" t="s">
        <v>1056</v>
      </c>
      <c r="T32" s="722"/>
      <c r="U32" s="318"/>
      <c r="V32" s="318"/>
      <c r="W32" s="318"/>
      <c r="X32" s="318"/>
      <c r="Y32" s="318"/>
      <c r="Z32" s="318"/>
      <c r="AA32" s="318"/>
      <c r="AB32" s="318"/>
      <c r="AC32" s="318"/>
      <c r="AD32" s="318"/>
      <c r="AE32" s="318"/>
      <c r="AF32" s="318"/>
      <c r="AG32" s="318"/>
      <c r="AH32" s="318"/>
      <c r="AI32" s="318"/>
      <c r="AJ32" s="318"/>
      <c r="AK32" s="318"/>
      <c r="AL32" s="318"/>
      <c r="AM32" s="318"/>
      <c r="AN32" s="318"/>
      <c r="AO32" s="318"/>
    </row>
    <row r="33" spans="1:41" s="250" customFormat="1" ht="18.600000000000001" customHeight="1">
      <c r="A33" s="318"/>
      <c r="B33" s="318"/>
      <c r="C33" s="318"/>
      <c r="D33" s="318"/>
      <c r="E33" s="318"/>
      <c r="F33" s="318"/>
      <c r="G33" s="318"/>
      <c r="H33" s="318"/>
      <c r="I33" s="722"/>
      <c r="J33" s="1069" t="s">
        <v>13</v>
      </c>
      <c r="K33" s="1069"/>
      <c r="L33" s="1069"/>
      <c r="M33" s="1069"/>
      <c r="N33" s="1069"/>
      <c r="O33" s="1069"/>
      <c r="P33" s="1069"/>
      <c r="Q33" s="1069"/>
      <c r="R33" s="1069"/>
      <c r="S33" s="1069"/>
      <c r="T33" s="1069"/>
      <c r="U33" s="318"/>
      <c r="V33" s="318"/>
      <c r="W33" s="318"/>
      <c r="X33" s="318"/>
      <c r="Y33" s="318"/>
      <c r="Z33" s="318"/>
      <c r="AA33" s="318"/>
      <c r="AB33" s="318"/>
      <c r="AC33" s="318"/>
      <c r="AD33" s="318"/>
      <c r="AE33" s="318"/>
      <c r="AF33" s="318"/>
      <c r="AG33" s="318"/>
      <c r="AH33" s="318"/>
      <c r="AI33" s="318"/>
      <c r="AJ33" s="318"/>
      <c r="AK33" s="318"/>
      <c r="AL33" s="318"/>
      <c r="AM33" s="318"/>
      <c r="AN33" s="318"/>
      <c r="AO33" s="318"/>
    </row>
    <row r="34" spans="1:41" s="250" customFormat="1" ht="18.600000000000001" customHeight="1">
      <c r="A34" s="318"/>
      <c r="B34" s="318"/>
      <c r="C34" s="318"/>
      <c r="D34" s="318"/>
      <c r="E34" s="318"/>
      <c r="F34" s="318"/>
      <c r="G34" s="318"/>
      <c r="H34" s="318"/>
      <c r="I34" s="1069" t="s">
        <v>1026</v>
      </c>
      <c r="J34" s="1069"/>
      <c r="K34" s="1069"/>
      <c r="L34" s="1069"/>
      <c r="M34" s="1069"/>
      <c r="N34" s="1069"/>
      <c r="O34" s="1069"/>
      <c r="P34" s="1069"/>
      <c r="Q34" s="1069"/>
      <c r="R34" s="1069"/>
      <c r="S34" s="1069"/>
      <c r="T34" s="1069"/>
      <c r="U34" s="318"/>
      <c r="V34" s="318"/>
      <c r="W34" s="318"/>
      <c r="X34" s="318"/>
      <c r="Y34" s="318"/>
      <c r="Z34" s="318"/>
      <c r="AA34" s="318"/>
      <c r="AB34" s="318"/>
      <c r="AC34" s="318"/>
      <c r="AD34" s="318"/>
      <c r="AE34" s="318"/>
      <c r="AF34" s="318"/>
      <c r="AG34" s="318"/>
      <c r="AH34" s="318"/>
      <c r="AI34" s="318"/>
      <c r="AJ34" s="318"/>
      <c r="AK34" s="318"/>
      <c r="AL34" s="318"/>
      <c r="AM34" s="318"/>
      <c r="AN34" s="318"/>
      <c r="AO34" s="318"/>
    </row>
    <row r="35" spans="1:41" s="250" customFormat="1" ht="18.600000000000001" customHeight="1">
      <c r="A35" s="722"/>
      <c r="B35" s="722"/>
      <c r="C35" s="318"/>
      <c r="D35" s="318"/>
      <c r="E35" s="318"/>
      <c r="F35" s="318"/>
      <c r="G35" s="318"/>
      <c r="H35" s="318"/>
      <c r="I35" s="318"/>
      <c r="J35" s="722"/>
      <c r="K35" s="722"/>
      <c r="L35" s="722"/>
      <c r="M35" s="722"/>
      <c r="N35" s="722"/>
      <c r="O35" s="722"/>
      <c r="P35" s="722"/>
      <c r="Q35" s="722" t="s">
        <v>710</v>
      </c>
      <c r="R35" s="722"/>
      <c r="S35" s="722"/>
      <c r="T35" s="722"/>
      <c r="U35" s="318"/>
      <c r="V35" s="318"/>
      <c r="W35" s="318"/>
      <c r="X35" s="318"/>
      <c r="Y35" s="318"/>
      <c r="Z35" s="318"/>
      <c r="AA35" s="318"/>
      <c r="AB35" s="318"/>
      <c r="AC35" s="318"/>
      <c r="AD35" s="318"/>
      <c r="AE35" s="318"/>
      <c r="AF35" s="318"/>
      <c r="AG35" s="318"/>
      <c r="AH35" s="318"/>
      <c r="AI35" s="318"/>
      <c r="AJ35" s="318"/>
      <c r="AK35" s="318"/>
      <c r="AL35" s="318"/>
      <c r="AM35" s="318"/>
      <c r="AN35" s="318"/>
      <c r="AO35" s="318"/>
    </row>
    <row r="36" spans="1:41" s="263" customFormat="1"/>
    <row r="37" spans="1:41" s="263" customFormat="1">
      <c r="A37" s="1061"/>
      <c r="B37" s="1061"/>
      <c r="C37" s="1061"/>
      <c r="D37" s="1061"/>
      <c r="E37" s="1061"/>
      <c r="F37" s="1061"/>
      <c r="G37" s="1061"/>
      <c r="H37" s="1061"/>
      <c r="I37" s="1061"/>
      <c r="J37" s="1061"/>
      <c r="K37" s="1061"/>
      <c r="L37" s="1061"/>
      <c r="M37" s="1061"/>
      <c r="N37" s="1061"/>
      <c r="O37" s="1061"/>
      <c r="P37" s="1061"/>
      <c r="Q37" s="1061"/>
      <c r="R37" s="1061"/>
      <c r="S37" s="1061"/>
      <c r="T37" s="1061"/>
    </row>
    <row r="38" spans="1:41" s="263" customFormat="1"/>
    <row r="39" spans="1:41" s="263" customFormat="1"/>
    <row r="40" spans="1:41" s="263" customFormat="1"/>
    <row r="41" spans="1:41" s="263" customFormat="1"/>
    <row r="42" spans="1:41" s="263" customFormat="1"/>
    <row r="43" spans="1:41" s="263" customFormat="1"/>
    <row r="44" spans="1:41" s="263" customFormat="1"/>
    <row r="45" spans="1:41" s="263" customFormat="1"/>
    <row r="46" spans="1:41" s="263" customFormat="1"/>
    <row r="47" spans="1:41" s="263" customFormat="1"/>
    <row r="48" spans="1:41" s="263" customFormat="1"/>
    <row r="49" s="263" customFormat="1"/>
    <row r="50" s="263" customFormat="1"/>
    <row r="51" s="263" customFormat="1"/>
    <row r="52" s="263" customFormat="1"/>
    <row r="53" s="263" customFormat="1"/>
    <row r="54" s="263" customFormat="1"/>
    <row r="55" s="263" customFormat="1"/>
    <row r="56" s="263" customFormat="1"/>
    <row r="57" s="263" customFormat="1"/>
    <row r="58" s="263" customFormat="1"/>
    <row r="59" s="263" customFormat="1"/>
    <row r="60" s="263" customFormat="1"/>
    <row r="61" s="263" customFormat="1"/>
    <row r="62" s="263" customFormat="1"/>
    <row r="63" s="263" customFormat="1"/>
    <row r="64" s="263" customFormat="1"/>
    <row r="65" s="263" customFormat="1"/>
    <row r="66" s="263" customFormat="1"/>
    <row r="67" s="263" customFormat="1"/>
    <row r="68" s="263" customFormat="1"/>
    <row r="69" s="263" customFormat="1"/>
    <row r="70" s="263" customFormat="1"/>
    <row r="71" s="263" customFormat="1"/>
    <row r="72" s="263" customFormat="1"/>
    <row r="73" s="263" customFormat="1"/>
    <row r="74" s="263" customFormat="1"/>
    <row r="75" s="263" customFormat="1"/>
    <row r="76" s="263" customFormat="1"/>
    <row r="77" s="263" customFormat="1"/>
    <row r="78" s="263" customFormat="1"/>
    <row r="79" s="263" customFormat="1"/>
    <row r="80" s="263" customFormat="1"/>
    <row r="81" s="263" customFormat="1"/>
    <row r="82" s="263" customFormat="1"/>
    <row r="83" s="263" customFormat="1"/>
    <row r="84" s="263" customFormat="1"/>
    <row r="85" s="263" customFormat="1"/>
    <row r="86" s="263" customFormat="1"/>
    <row r="87" s="263" customFormat="1"/>
    <row r="88" s="263" customFormat="1"/>
    <row r="89" s="263" customFormat="1"/>
    <row r="90" s="263" customFormat="1"/>
    <row r="91" s="263" customFormat="1"/>
    <row r="92" s="263" customFormat="1"/>
    <row r="93" s="263" customFormat="1"/>
    <row r="94" s="263" customFormat="1"/>
    <row r="95" s="263" customFormat="1"/>
    <row r="96" s="263" customFormat="1"/>
    <row r="97" s="263" customFormat="1"/>
    <row r="98" s="263" customFormat="1"/>
    <row r="99" s="263" customFormat="1"/>
    <row r="100" s="263" customFormat="1"/>
    <row r="101" s="263" customFormat="1"/>
    <row r="102" s="263" customFormat="1"/>
    <row r="103" s="263" customFormat="1"/>
    <row r="104" s="263" customFormat="1"/>
    <row r="105" s="263" customFormat="1"/>
    <row r="106" s="263" customFormat="1"/>
    <row r="107" s="263" customFormat="1"/>
    <row r="108" s="263" customFormat="1"/>
    <row r="109" s="263" customFormat="1"/>
    <row r="110" s="263" customFormat="1"/>
    <row r="111" s="263" customFormat="1"/>
    <row r="112" s="263" customFormat="1"/>
    <row r="113" s="263" customFormat="1"/>
    <row r="114" s="263" customFormat="1"/>
    <row r="115" s="263" customFormat="1"/>
    <row r="116" s="263" customFormat="1"/>
    <row r="117" s="263" customFormat="1"/>
    <row r="118" s="263" customFormat="1"/>
    <row r="119" s="263" customFormat="1"/>
    <row r="120" s="263" customFormat="1"/>
    <row r="121" s="263" customFormat="1"/>
    <row r="122" s="263" customFormat="1"/>
    <row r="123" s="263" customFormat="1"/>
    <row r="124" s="263" customFormat="1"/>
    <row r="125" s="263" customFormat="1"/>
    <row r="126" s="263" customFormat="1"/>
    <row r="127" s="263" customFormat="1"/>
    <row r="128" s="263" customFormat="1"/>
    <row r="129" s="263" customFormat="1"/>
    <row r="130" s="263" customFormat="1"/>
    <row r="131" s="263" customFormat="1"/>
    <row r="132" s="263" customFormat="1"/>
    <row r="133" s="263" customFormat="1"/>
    <row r="134" s="263" customFormat="1"/>
    <row r="135" s="263" customFormat="1"/>
    <row r="136" s="263" customFormat="1"/>
    <row r="137" s="263" customFormat="1"/>
    <row r="138" s="263" customFormat="1"/>
    <row r="139" s="263" customFormat="1"/>
    <row r="140" s="263" customFormat="1"/>
    <row r="141" s="263" customFormat="1"/>
    <row r="142" s="263" customFormat="1"/>
    <row r="143" s="263" customFormat="1"/>
    <row r="144" s="263" customFormat="1"/>
    <row r="145" s="263" customFormat="1"/>
    <row r="146" s="263" customFormat="1"/>
    <row r="147" s="263" customFormat="1"/>
    <row r="148" s="263" customFormat="1"/>
    <row r="149" s="263" customFormat="1"/>
    <row r="150" s="263" customFormat="1"/>
    <row r="151" s="263" customFormat="1"/>
    <row r="152" s="263" customFormat="1"/>
    <row r="153" s="263" customFormat="1"/>
    <row r="154" s="263" customFormat="1"/>
    <row r="155" s="263" customFormat="1"/>
    <row r="156" s="263" customFormat="1"/>
    <row r="157" s="263" customFormat="1"/>
    <row r="158" s="263" customFormat="1"/>
    <row r="159" s="263" customFormat="1"/>
    <row r="160" s="263" customFormat="1"/>
    <row r="161" s="263" customFormat="1"/>
    <row r="162" s="263" customFormat="1"/>
    <row r="163" s="263" customFormat="1"/>
    <row r="164" s="263" customFormat="1"/>
    <row r="165" s="263" customFormat="1"/>
    <row r="166" s="263" customFormat="1"/>
    <row r="167" s="263" customFormat="1"/>
    <row r="168" s="263" customFormat="1"/>
    <row r="169" s="263" customFormat="1"/>
    <row r="170" s="263" customFormat="1"/>
    <row r="171" s="263" customFormat="1"/>
    <row r="172" s="263" customFormat="1"/>
    <row r="173" s="263" customFormat="1"/>
    <row r="174" s="263" customFormat="1"/>
    <row r="175" s="263" customFormat="1"/>
    <row r="176" s="263" customFormat="1"/>
    <row r="177" s="263" customFormat="1"/>
    <row r="178" s="263" customFormat="1"/>
    <row r="179" s="263" customFormat="1"/>
    <row r="180" s="263" customFormat="1"/>
    <row r="181" s="263" customFormat="1"/>
    <row r="182" s="263" customFormat="1"/>
    <row r="183" s="263" customFormat="1"/>
    <row r="184" s="263" customFormat="1"/>
    <row r="185" s="263" customFormat="1"/>
    <row r="186" s="263" customFormat="1"/>
    <row r="187" s="263" customFormat="1"/>
    <row r="188" s="263" customFormat="1"/>
    <row r="189" s="263" customFormat="1"/>
    <row r="190" s="263" customFormat="1"/>
    <row r="191" s="263" customFormat="1"/>
    <row r="192" s="263" customFormat="1"/>
    <row r="193" s="263" customFormat="1"/>
    <row r="194" s="263" customFormat="1"/>
    <row r="195" s="263" customFormat="1"/>
    <row r="196" s="263" customFormat="1"/>
    <row r="197" s="263" customFormat="1"/>
    <row r="198" s="263" customFormat="1"/>
    <row r="199" s="263" customFormat="1"/>
    <row r="200" s="263" customFormat="1"/>
    <row r="201" s="263" customFormat="1"/>
    <row r="202" s="263" customFormat="1"/>
    <row r="203" s="263" customFormat="1"/>
    <row r="204" s="263" customFormat="1"/>
    <row r="205" s="263" customFormat="1"/>
    <row r="206" s="263" customFormat="1"/>
    <row r="207" s="263" customFormat="1"/>
    <row r="208" s="263" customFormat="1"/>
    <row r="209" s="263" customFormat="1"/>
    <row r="210" s="263" customFormat="1"/>
    <row r="211" s="263" customFormat="1"/>
    <row r="212" s="263" customFormat="1"/>
    <row r="213" s="263" customFormat="1"/>
    <row r="214" s="263" customFormat="1"/>
    <row r="215" s="263" customFormat="1"/>
    <row r="216" s="263" customFormat="1"/>
    <row r="217" s="263" customFormat="1"/>
    <row r="218" s="263" customFormat="1"/>
    <row r="219" s="263" customFormat="1"/>
    <row r="220" s="263" customFormat="1"/>
    <row r="221" s="263" customFormat="1"/>
    <row r="222" s="263" customFormat="1"/>
    <row r="223" s="263" customFormat="1"/>
    <row r="224" s="263" customFormat="1"/>
    <row r="225" s="263" customFormat="1"/>
    <row r="226" s="263" customFormat="1"/>
    <row r="227" s="263" customFormat="1"/>
    <row r="228" s="263" customFormat="1"/>
    <row r="229" s="263" customFormat="1"/>
    <row r="230" s="263" customFormat="1"/>
    <row r="231" s="263" customFormat="1"/>
    <row r="232" s="263" customFormat="1"/>
    <row r="233" s="263" customFormat="1"/>
    <row r="234" s="263" customFormat="1"/>
    <row r="235" s="263" customFormat="1"/>
    <row r="236" s="263" customFormat="1"/>
    <row r="237" s="263" customFormat="1"/>
    <row r="238" s="263" customFormat="1"/>
    <row r="239" s="263" customFormat="1"/>
    <row r="240" s="263" customFormat="1"/>
    <row r="241" s="263" customFormat="1"/>
    <row r="242" s="263" customFormat="1"/>
    <row r="243" s="263" customFormat="1"/>
    <row r="244" s="263" customFormat="1"/>
    <row r="245" s="263" customFormat="1"/>
    <row r="246" s="263" customFormat="1"/>
    <row r="247" s="263" customFormat="1"/>
    <row r="248" s="263" customFormat="1"/>
    <row r="249" s="263" customFormat="1"/>
    <row r="250" s="263" customFormat="1"/>
    <row r="251" s="263" customFormat="1"/>
    <row r="252" s="263" customFormat="1"/>
    <row r="253" s="263" customFormat="1"/>
    <row r="254" s="263" customFormat="1"/>
    <row r="255" s="263" customFormat="1"/>
    <row r="256" s="263" customFormat="1"/>
    <row r="257" s="263" customFormat="1"/>
    <row r="258" s="263" customFormat="1"/>
    <row r="259" s="263" customFormat="1"/>
    <row r="260" s="263" customFormat="1"/>
    <row r="261" s="263" customFormat="1"/>
    <row r="262" s="263" customFormat="1"/>
    <row r="263" s="263" customFormat="1"/>
    <row r="264" s="263" customFormat="1"/>
    <row r="265" s="263" customFormat="1"/>
    <row r="266" s="263" customFormat="1"/>
    <row r="267" s="263" customFormat="1"/>
    <row r="268" s="263" customFormat="1"/>
    <row r="269" s="263" customFormat="1"/>
    <row r="270" s="263" customFormat="1"/>
    <row r="271" s="263" customFormat="1"/>
    <row r="272" s="263" customFormat="1"/>
    <row r="273" s="263" customFormat="1"/>
    <row r="274" s="263" customFormat="1"/>
    <row r="275" s="263" customFormat="1"/>
    <row r="276" s="263" customFormat="1"/>
    <row r="277" s="263" customFormat="1"/>
    <row r="278" s="263" customFormat="1"/>
    <row r="279" s="263" customFormat="1"/>
    <row r="280" s="263" customFormat="1"/>
    <row r="281" s="263" customFormat="1"/>
    <row r="282" s="263" customFormat="1"/>
    <row r="283" s="263" customFormat="1"/>
    <row r="284" s="263" customFormat="1"/>
    <row r="285" s="263" customFormat="1"/>
    <row r="286" s="263" customFormat="1"/>
    <row r="287" s="263" customFormat="1"/>
    <row r="288" s="263" customFormat="1"/>
    <row r="289" s="263" customFormat="1"/>
    <row r="290" s="263" customFormat="1"/>
    <row r="291" s="263" customFormat="1"/>
    <row r="292" s="263" customFormat="1"/>
    <row r="293" s="263" customFormat="1"/>
    <row r="294" s="263" customFormat="1"/>
    <row r="295" s="263" customFormat="1"/>
    <row r="296" s="263" customFormat="1"/>
    <row r="297" s="263" customFormat="1"/>
    <row r="298" s="263" customFormat="1"/>
    <row r="299" s="263" customFormat="1"/>
    <row r="300" s="263" customFormat="1"/>
    <row r="301" s="263" customFormat="1"/>
    <row r="302" s="263" customFormat="1"/>
    <row r="303" s="263" customFormat="1"/>
    <row r="304" s="263" customFormat="1"/>
    <row r="305" s="263" customFormat="1"/>
    <row r="306" s="263" customFormat="1"/>
    <row r="307" s="263" customFormat="1"/>
    <row r="308" s="263" customFormat="1"/>
    <row r="309" s="263" customFormat="1"/>
    <row r="310" s="263" customFormat="1"/>
    <row r="311" s="263" customFormat="1"/>
    <row r="312" s="263" customFormat="1"/>
    <row r="313" s="263" customFormat="1"/>
    <row r="314" s="263" customFormat="1"/>
    <row r="315" s="263" customFormat="1"/>
    <row r="316" s="263" customFormat="1"/>
    <row r="317" s="263" customFormat="1"/>
    <row r="318" s="263" customFormat="1"/>
    <row r="319" s="263" customFormat="1"/>
    <row r="320" s="263" customFormat="1"/>
    <row r="321" s="263" customFormat="1"/>
    <row r="322" s="263" customFormat="1"/>
    <row r="323" s="263" customFormat="1"/>
    <row r="324" s="263" customFormat="1"/>
    <row r="325" s="263" customFormat="1"/>
    <row r="326" s="263" customFormat="1"/>
    <row r="327" s="263" customFormat="1"/>
    <row r="328" s="263" customFormat="1"/>
    <row r="329" s="263" customFormat="1"/>
    <row r="330" s="263" customFormat="1"/>
    <row r="331" s="263" customFormat="1"/>
    <row r="332" s="263" customFormat="1"/>
    <row r="333" s="263" customFormat="1"/>
    <row r="334" s="263" customFormat="1"/>
    <row r="335" s="263" customFormat="1"/>
    <row r="336" s="263" customFormat="1"/>
    <row r="337" s="263" customFormat="1"/>
    <row r="338" s="263" customFormat="1"/>
    <row r="339" s="263" customFormat="1"/>
    <row r="340" s="263" customFormat="1"/>
    <row r="341" s="263" customFormat="1"/>
    <row r="342" s="263" customFormat="1"/>
    <row r="343" s="263" customFormat="1"/>
    <row r="344" s="263" customFormat="1"/>
    <row r="345" s="263" customFormat="1"/>
    <row r="346" s="263" customFormat="1"/>
    <row r="347" s="263" customFormat="1"/>
    <row r="348" s="263" customFormat="1"/>
    <row r="349" s="263" customFormat="1"/>
    <row r="350" s="263" customFormat="1"/>
    <row r="351" s="263" customFormat="1"/>
    <row r="352" s="263" customFormat="1"/>
    <row r="353" s="263" customFormat="1"/>
    <row r="354" s="263" customFormat="1"/>
    <row r="355" s="263" customFormat="1"/>
    <row r="356" s="263" customFormat="1"/>
    <row r="357" s="263" customFormat="1"/>
    <row r="358" s="263" customFormat="1"/>
    <row r="359" s="263" customFormat="1"/>
    <row r="360" s="263" customFormat="1"/>
    <row r="361" s="263" customFormat="1"/>
    <row r="362" s="263" customFormat="1"/>
    <row r="363" s="263" customFormat="1"/>
    <row r="364" s="263" customFormat="1"/>
    <row r="365" s="263" customFormat="1"/>
    <row r="366" s="263" customFormat="1"/>
    <row r="367" s="263" customFormat="1"/>
    <row r="368" s="263" customFormat="1"/>
    <row r="369" s="263" customFormat="1"/>
    <row r="370" s="263" customFormat="1"/>
    <row r="371" s="263" customFormat="1"/>
    <row r="372" s="263" customFormat="1"/>
    <row r="373" s="263" customFormat="1"/>
    <row r="374" s="263" customFormat="1"/>
    <row r="375" s="263" customFormat="1"/>
    <row r="376" s="263" customFormat="1"/>
    <row r="377" s="263" customFormat="1"/>
    <row r="378" s="263" customFormat="1"/>
    <row r="379" s="263" customFormat="1"/>
    <row r="380" s="263" customFormat="1"/>
    <row r="381" s="263" customFormat="1"/>
    <row r="382" s="263" customFormat="1"/>
    <row r="383" s="263" customFormat="1"/>
    <row r="384" s="263" customFormat="1"/>
    <row r="385" s="263" customFormat="1"/>
    <row r="386" s="263" customFormat="1"/>
    <row r="387" s="263" customFormat="1"/>
    <row r="388" s="263" customFormat="1"/>
    <row r="389" s="263" customFormat="1"/>
    <row r="390" s="263" customFormat="1"/>
    <row r="391" s="263" customFormat="1"/>
    <row r="392" s="263" customFormat="1"/>
    <row r="393" s="263" customFormat="1"/>
    <row r="394" s="263" customFormat="1"/>
    <row r="395" s="263" customFormat="1"/>
    <row r="396" s="263" customFormat="1"/>
    <row r="397" s="263" customFormat="1"/>
    <row r="398" s="263" customFormat="1"/>
    <row r="399" s="263" customFormat="1"/>
    <row r="400" s="263" customFormat="1"/>
    <row r="401" s="263" customFormat="1"/>
    <row r="402" s="263" customFormat="1"/>
    <row r="403" s="263" customFormat="1"/>
    <row r="404" s="263" customFormat="1"/>
    <row r="405" s="263" customFormat="1"/>
    <row r="406" s="263" customFormat="1"/>
    <row r="407" s="263" customFormat="1"/>
    <row r="408" s="263" customFormat="1"/>
    <row r="409" s="263" customFormat="1"/>
    <row r="410" s="263" customFormat="1"/>
    <row r="411" s="263" customFormat="1"/>
    <row r="412" s="263" customFormat="1"/>
    <row r="413" s="263" customFormat="1"/>
    <row r="414" s="263" customFormat="1"/>
    <row r="415" s="263" customFormat="1"/>
    <row r="416" s="263" customFormat="1"/>
    <row r="417" s="263" customFormat="1"/>
    <row r="418" s="263" customFormat="1"/>
    <row r="419" s="263" customFormat="1"/>
    <row r="420" s="263" customFormat="1"/>
    <row r="421" s="263" customFormat="1"/>
    <row r="422" s="263" customFormat="1"/>
    <row r="423" s="263" customFormat="1"/>
    <row r="424" s="263" customFormat="1"/>
    <row r="425" s="263" customFormat="1"/>
    <row r="426" s="263" customFormat="1"/>
    <row r="427" s="263" customFormat="1"/>
    <row r="428" s="263" customFormat="1"/>
    <row r="429" s="263" customFormat="1"/>
    <row r="430" s="263" customFormat="1"/>
    <row r="431" s="263" customFormat="1"/>
    <row r="432" s="263" customFormat="1"/>
    <row r="433" s="263" customFormat="1"/>
    <row r="434" s="263" customFormat="1"/>
    <row r="435" s="263" customFormat="1"/>
    <row r="436" s="263" customFormat="1"/>
    <row r="437" s="263" customFormat="1"/>
    <row r="438" s="263" customFormat="1"/>
    <row r="439" s="263" customFormat="1"/>
    <row r="440" s="263" customFormat="1"/>
    <row r="441" s="263" customFormat="1"/>
    <row r="442" s="263" customFormat="1"/>
    <row r="443" s="263" customFormat="1"/>
    <row r="444" s="263" customFormat="1"/>
    <row r="445" s="263" customFormat="1"/>
    <row r="446" s="263" customFormat="1"/>
    <row r="447" s="263" customFormat="1"/>
    <row r="448" s="263" customFormat="1"/>
    <row r="449" s="263" customFormat="1"/>
    <row r="450" s="263" customFormat="1"/>
    <row r="451" s="263" customFormat="1"/>
    <row r="452" s="263" customFormat="1"/>
    <row r="453" s="263" customFormat="1"/>
    <row r="454" s="263" customFormat="1"/>
    <row r="455" s="263" customFormat="1"/>
    <row r="456" s="263" customFormat="1"/>
    <row r="457" s="263" customFormat="1"/>
    <row r="458" s="263" customFormat="1"/>
    <row r="459" s="263" customFormat="1"/>
    <row r="460" s="263" customFormat="1"/>
    <row r="461" s="263" customFormat="1"/>
    <row r="462" s="263" customFormat="1"/>
    <row r="463" s="263" customFormat="1"/>
    <row r="464" s="263" customFormat="1"/>
    <row r="465" s="263" customFormat="1"/>
    <row r="466" s="263" customFormat="1"/>
    <row r="467" s="263" customFormat="1"/>
    <row r="468" s="263" customFormat="1"/>
    <row r="469" s="263" customFormat="1"/>
    <row r="470" s="263" customFormat="1"/>
    <row r="471" s="263" customFormat="1"/>
    <row r="472" s="263" customFormat="1"/>
    <row r="473" s="263" customFormat="1"/>
    <row r="474" s="263" customFormat="1"/>
    <row r="475" s="263" customFormat="1"/>
    <row r="476" s="263" customFormat="1"/>
    <row r="477" s="263" customFormat="1"/>
    <row r="478" s="263" customFormat="1"/>
    <row r="479" s="263" customFormat="1"/>
    <row r="480" s="263" customFormat="1"/>
    <row r="481" s="263" customFormat="1"/>
    <row r="482" s="263" customFormat="1"/>
    <row r="483" s="263" customFormat="1"/>
    <row r="484" s="263" customFormat="1"/>
    <row r="485" s="263" customFormat="1"/>
    <row r="486" s="263" customFormat="1"/>
    <row r="487" s="263" customFormat="1"/>
    <row r="488" s="263" customFormat="1"/>
    <row r="489" s="263" customFormat="1"/>
    <row r="490" s="263" customFormat="1"/>
    <row r="491" s="263" customFormat="1"/>
    <row r="492" s="263" customFormat="1"/>
    <row r="493" s="263" customFormat="1"/>
    <row r="494" s="263" customFormat="1"/>
    <row r="495" s="263" customFormat="1"/>
    <row r="496" s="263" customFormat="1"/>
    <row r="497" s="263" customFormat="1"/>
    <row r="498" s="263" customFormat="1"/>
    <row r="499" s="263" customFormat="1"/>
    <row r="500" s="263" customFormat="1"/>
    <row r="501" s="263" customFormat="1"/>
    <row r="502" s="263" customFormat="1"/>
    <row r="503" s="263" customFormat="1"/>
    <row r="504" s="263" customFormat="1"/>
    <row r="505" s="263" customFormat="1"/>
    <row r="506" s="263" customFormat="1"/>
    <row r="507" s="263" customFormat="1"/>
    <row r="508" s="263" customFormat="1"/>
    <row r="509" s="263" customFormat="1"/>
    <row r="510" s="263" customFormat="1"/>
    <row r="511" s="263" customFormat="1"/>
    <row r="512" s="263" customFormat="1"/>
    <row r="513" s="263" customFormat="1"/>
    <row r="514" s="263" customFormat="1"/>
    <row r="515" s="263" customFormat="1"/>
    <row r="516" s="263" customFormat="1"/>
    <row r="517" s="263" customFormat="1"/>
    <row r="518" s="263" customFormat="1"/>
    <row r="519" s="263" customFormat="1"/>
    <row r="520" s="263" customFormat="1"/>
    <row r="521" s="263" customFormat="1"/>
    <row r="522" s="263" customFormat="1"/>
    <row r="523" s="263" customFormat="1"/>
    <row r="524" s="263" customFormat="1"/>
    <row r="525" s="263" customFormat="1"/>
    <row r="526" s="263" customFormat="1"/>
    <row r="527" s="263" customFormat="1"/>
    <row r="528" s="263" customFormat="1"/>
    <row r="529" s="263" customFormat="1"/>
    <row r="530" s="263" customFormat="1"/>
    <row r="531" s="263" customFormat="1"/>
    <row r="532" s="263" customFormat="1"/>
    <row r="533" s="263" customFormat="1"/>
    <row r="534" s="263" customFormat="1"/>
    <row r="535" s="263" customFormat="1"/>
    <row r="536" s="263" customFormat="1"/>
    <row r="537" s="263" customFormat="1"/>
    <row r="538" s="263" customFormat="1"/>
    <row r="539" s="263" customFormat="1"/>
    <row r="540" s="263" customFormat="1"/>
    <row r="541" s="263" customFormat="1"/>
    <row r="542" s="263" customFormat="1"/>
    <row r="543" s="263" customFormat="1"/>
    <row r="544" s="263" customFormat="1"/>
    <row r="545" s="263" customFormat="1"/>
    <row r="546" s="263" customFormat="1"/>
    <row r="547" s="263" customFormat="1"/>
    <row r="548" s="263" customFormat="1"/>
    <row r="549" s="263" customFormat="1"/>
    <row r="550" s="263" customFormat="1"/>
    <row r="551" s="263" customFormat="1"/>
    <row r="552" s="263" customFormat="1"/>
    <row r="553" s="263" customFormat="1"/>
    <row r="554" s="263" customFormat="1"/>
    <row r="555" s="263" customFormat="1"/>
    <row r="556" s="263" customFormat="1"/>
    <row r="557" s="263" customFormat="1"/>
    <row r="558" s="263" customFormat="1"/>
    <row r="559" s="263" customFormat="1"/>
    <row r="560" s="263" customFormat="1"/>
    <row r="561" s="263" customFormat="1"/>
    <row r="562" s="263" customFormat="1"/>
    <row r="563" s="263" customFormat="1"/>
    <row r="564" s="263" customFormat="1"/>
    <row r="565" s="263" customFormat="1"/>
    <row r="566" s="263" customFormat="1"/>
    <row r="567" s="263" customFormat="1"/>
    <row r="568" s="263" customFormat="1"/>
    <row r="569" s="263" customFormat="1"/>
    <row r="570" s="263" customFormat="1"/>
    <row r="571" s="263" customFormat="1"/>
    <row r="572" s="263" customFormat="1"/>
    <row r="573" s="263" customFormat="1"/>
    <row r="574" s="263" customFormat="1"/>
    <row r="575" s="263" customFormat="1"/>
    <row r="576" s="263" customFormat="1"/>
    <row r="577" s="263" customFormat="1"/>
    <row r="578" s="263" customFormat="1"/>
    <row r="579" s="263" customFormat="1"/>
    <row r="580" s="263" customFormat="1"/>
    <row r="581" s="263" customFormat="1"/>
    <row r="582" s="263" customFormat="1"/>
    <row r="583" s="263" customFormat="1"/>
    <row r="584" s="263" customFormat="1"/>
    <row r="585" s="263" customFormat="1"/>
    <row r="586" s="263" customFormat="1"/>
    <row r="587" s="263" customFormat="1"/>
    <row r="588" s="263" customFormat="1"/>
    <row r="589" s="263" customFormat="1"/>
    <row r="590" s="263" customFormat="1"/>
    <row r="591" s="263" customFormat="1"/>
    <row r="592" s="263" customFormat="1"/>
    <row r="593" s="263" customFormat="1"/>
    <row r="594" s="263" customFormat="1"/>
    <row r="595" s="263" customFormat="1"/>
    <row r="596" s="263" customFormat="1"/>
    <row r="597" s="263" customFormat="1"/>
    <row r="598" s="263" customFormat="1"/>
    <row r="599" s="263" customFormat="1"/>
    <row r="600" s="263" customFormat="1"/>
    <row r="601" s="263" customFormat="1"/>
    <row r="602" s="263" customFormat="1"/>
    <row r="603" s="263" customFormat="1"/>
    <row r="604" s="263" customFormat="1"/>
    <row r="605" s="263" customFormat="1"/>
    <row r="606" s="263" customFormat="1"/>
    <row r="607" s="263" customFormat="1"/>
    <row r="608" s="263" customFormat="1"/>
    <row r="609" s="263" customFormat="1"/>
    <row r="610" s="263" customFormat="1"/>
    <row r="611" s="263" customFormat="1"/>
    <row r="612" s="263" customFormat="1"/>
    <row r="613" s="263" customFormat="1"/>
    <row r="614" s="263" customFormat="1"/>
    <row r="615" s="263" customFormat="1"/>
    <row r="616" s="263" customFormat="1"/>
    <row r="617" s="263" customFormat="1"/>
    <row r="618" s="263" customFormat="1"/>
    <row r="619" s="263" customFormat="1"/>
    <row r="620" s="263" customFormat="1"/>
    <row r="621" s="263" customFormat="1"/>
    <row r="622" s="263" customFormat="1"/>
    <row r="623" s="263" customFormat="1"/>
    <row r="624" s="263" customFormat="1"/>
    <row r="625" s="263" customFormat="1"/>
    <row r="626" s="263" customFormat="1"/>
    <row r="627" s="263" customFormat="1"/>
    <row r="628" s="263" customFormat="1"/>
    <row r="629" s="263" customFormat="1"/>
    <row r="630" s="263" customFormat="1"/>
    <row r="631" s="263" customFormat="1"/>
    <row r="632" s="263" customFormat="1"/>
    <row r="633" s="263" customFormat="1"/>
    <row r="634" s="263" customFormat="1"/>
    <row r="635" s="263" customFormat="1"/>
    <row r="636" s="263" customFormat="1"/>
    <row r="637" s="263" customFormat="1"/>
    <row r="638" s="263" customFormat="1"/>
    <row r="639" s="263" customFormat="1"/>
    <row r="640" s="263" customFormat="1"/>
    <row r="641" s="263" customFormat="1"/>
    <row r="642" s="263" customFormat="1"/>
    <row r="643" s="263" customFormat="1"/>
    <row r="644" s="263" customFormat="1"/>
    <row r="645" s="263" customFormat="1"/>
    <row r="646" s="263" customFormat="1"/>
    <row r="647" s="263" customFormat="1"/>
    <row r="648" s="263" customFormat="1"/>
    <row r="649" s="263" customFormat="1"/>
    <row r="650" s="263" customFormat="1"/>
    <row r="651" s="263" customFormat="1"/>
    <row r="652" s="263" customFormat="1"/>
    <row r="653" s="263" customFormat="1"/>
    <row r="654" s="263" customFormat="1"/>
    <row r="655" s="263" customFormat="1"/>
    <row r="656" s="263" customFormat="1"/>
    <row r="657" s="263" customFormat="1"/>
    <row r="658" s="263" customFormat="1"/>
    <row r="659" s="263" customFormat="1"/>
    <row r="660" s="263" customFormat="1"/>
    <row r="661" s="263" customFormat="1"/>
    <row r="662" s="263" customFormat="1"/>
    <row r="663" s="263" customFormat="1"/>
    <row r="664" s="263" customFormat="1"/>
    <row r="665" s="263" customFormat="1"/>
    <row r="666" s="263" customFormat="1"/>
    <row r="667" s="263" customFormat="1"/>
    <row r="668" s="263" customFormat="1"/>
    <row r="669" s="263" customFormat="1"/>
    <row r="670" s="263" customFormat="1"/>
    <row r="671" s="263" customFormat="1"/>
    <row r="672" s="263" customFormat="1"/>
    <row r="673" s="263" customFormat="1"/>
    <row r="674" s="263" customFormat="1"/>
    <row r="675" s="263" customFormat="1"/>
    <row r="676" s="263" customFormat="1"/>
    <row r="677" s="263" customFormat="1"/>
    <row r="678" s="263" customFormat="1"/>
    <row r="679" s="263" customFormat="1"/>
    <row r="680" s="263" customFormat="1"/>
    <row r="681" s="263" customFormat="1"/>
    <row r="682" s="263" customFormat="1"/>
    <row r="683" s="263" customFormat="1"/>
    <row r="684" s="263" customFormat="1"/>
    <row r="685" s="263" customFormat="1"/>
    <row r="686" s="263" customFormat="1"/>
    <row r="687" s="263" customFormat="1"/>
    <row r="688" s="263" customFormat="1"/>
    <row r="689" s="263" customFormat="1"/>
    <row r="690" s="263" customFormat="1"/>
    <row r="691" s="263" customFormat="1"/>
    <row r="692" s="263" customFormat="1"/>
    <row r="693" s="263" customFormat="1"/>
    <row r="694" s="263" customFormat="1"/>
    <row r="695" s="263" customFormat="1"/>
    <row r="696" s="263" customFormat="1"/>
    <row r="697" s="263" customFormat="1"/>
    <row r="698" s="263" customFormat="1"/>
    <row r="699" s="263" customFormat="1"/>
    <row r="700" s="263" customFormat="1"/>
    <row r="701" s="263" customFormat="1"/>
    <row r="702" s="263" customFormat="1"/>
    <row r="703" s="263" customFormat="1"/>
    <row r="704" s="263" customFormat="1"/>
    <row r="705" s="263" customFormat="1"/>
    <row r="706" s="263" customFormat="1"/>
    <row r="707" s="263" customFormat="1"/>
    <row r="708" s="263" customFormat="1"/>
    <row r="709" s="263" customFormat="1"/>
    <row r="710" s="263" customFormat="1"/>
    <row r="711" s="263" customFormat="1"/>
    <row r="712" s="263" customFormat="1"/>
    <row r="713" s="263" customFormat="1"/>
    <row r="714" s="263" customFormat="1"/>
    <row r="715" s="263" customFormat="1"/>
    <row r="716" s="263" customFormat="1"/>
    <row r="717" s="263" customFormat="1"/>
    <row r="718" s="263" customFormat="1"/>
    <row r="719" s="263" customFormat="1"/>
    <row r="720" s="263" customFormat="1"/>
    <row r="721" s="263" customFormat="1"/>
    <row r="722" s="263" customFormat="1"/>
    <row r="723" s="263" customFormat="1"/>
    <row r="724" s="263" customFormat="1"/>
    <row r="725" s="263" customFormat="1"/>
    <row r="726" s="263" customFormat="1"/>
    <row r="727" s="263" customFormat="1"/>
    <row r="728" s="263" customFormat="1"/>
    <row r="729" s="263" customFormat="1"/>
    <row r="730" s="263" customFormat="1"/>
    <row r="731" s="263" customFormat="1"/>
    <row r="732" s="263" customFormat="1"/>
    <row r="733" s="263" customFormat="1"/>
    <row r="734" s="263" customFormat="1"/>
    <row r="735" s="263" customFormat="1"/>
    <row r="736" s="263" customFormat="1"/>
    <row r="737" s="263" customFormat="1"/>
    <row r="738" s="263" customFormat="1"/>
    <row r="739" s="263" customFormat="1"/>
    <row r="740" s="263" customFormat="1"/>
    <row r="741" s="263" customFormat="1"/>
    <row r="742" s="263" customFormat="1"/>
    <row r="743" s="263" customFormat="1"/>
    <row r="744" s="263" customFormat="1"/>
    <row r="745" s="263" customFormat="1"/>
    <row r="746" s="263" customFormat="1"/>
    <row r="747" s="263" customFormat="1"/>
    <row r="748" s="263" customFormat="1"/>
    <row r="749" s="263" customFormat="1"/>
    <row r="750" s="263" customFormat="1"/>
    <row r="751" s="263" customFormat="1"/>
    <row r="752" s="263" customFormat="1"/>
    <row r="753" s="263" customFormat="1"/>
    <row r="754" s="263" customFormat="1"/>
    <row r="755" s="263" customFormat="1"/>
    <row r="756" s="263" customFormat="1"/>
    <row r="757" s="263" customFormat="1"/>
    <row r="758" s="263" customFormat="1"/>
    <row r="759" s="263" customFormat="1"/>
    <row r="760" s="263" customFormat="1"/>
    <row r="761" s="263" customFormat="1"/>
    <row r="762" s="263" customFormat="1"/>
    <row r="763" s="263" customFormat="1"/>
    <row r="764" s="263" customFormat="1"/>
    <row r="765" s="263" customFormat="1"/>
    <row r="766" s="263" customFormat="1"/>
    <row r="767" s="263" customFormat="1"/>
    <row r="768" s="263" customFormat="1"/>
    <row r="769" s="263" customFormat="1"/>
    <row r="770" s="263" customFormat="1"/>
    <row r="771" s="263" customFormat="1"/>
    <row r="772" s="263" customFormat="1"/>
    <row r="773" s="263" customFormat="1"/>
    <row r="774" s="263" customFormat="1"/>
    <row r="775" s="263" customFormat="1"/>
    <row r="776" s="263" customFormat="1"/>
    <row r="777" s="263" customFormat="1"/>
    <row r="778" s="263" customFormat="1"/>
    <row r="779" s="263" customFormat="1"/>
    <row r="780" s="263" customFormat="1"/>
    <row r="781" s="263" customFormat="1"/>
    <row r="782" s="263" customFormat="1"/>
    <row r="783" s="263" customFormat="1"/>
    <row r="784" s="263" customFormat="1"/>
    <row r="785" s="263" customFormat="1"/>
    <row r="786" s="263" customFormat="1"/>
    <row r="787" s="263" customFormat="1"/>
    <row r="788" s="263" customFormat="1"/>
    <row r="789" s="263" customFormat="1"/>
    <row r="790" s="263" customFormat="1"/>
    <row r="791" s="263" customFormat="1"/>
    <row r="792" s="263" customFormat="1"/>
    <row r="793" s="263" customFormat="1"/>
    <row r="794" s="263" customFormat="1"/>
    <row r="795" s="263" customFormat="1"/>
    <row r="796" s="263" customFormat="1"/>
    <row r="797" s="263" customFormat="1"/>
    <row r="798" s="263" customFormat="1"/>
    <row r="799" s="263" customFormat="1"/>
    <row r="800" s="263" customFormat="1"/>
    <row r="801" s="263" customFormat="1"/>
    <row r="802" s="263" customFormat="1"/>
    <row r="803" s="263" customFormat="1"/>
    <row r="804" s="263" customFormat="1"/>
    <row r="805" s="263" customFormat="1"/>
    <row r="806" s="263" customFormat="1"/>
    <row r="807" s="263" customFormat="1"/>
    <row r="808" s="263" customFormat="1"/>
    <row r="809" s="263" customFormat="1"/>
    <row r="810" s="263" customFormat="1"/>
    <row r="811" s="263" customFormat="1"/>
    <row r="812" s="263" customFormat="1"/>
    <row r="813" s="263" customFormat="1"/>
    <row r="814" s="263" customFormat="1"/>
    <row r="815" s="263" customFormat="1"/>
    <row r="816" s="263" customFormat="1"/>
    <row r="817" s="263" customFormat="1"/>
    <row r="818" s="263" customFormat="1"/>
    <row r="819" s="263" customFormat="1"/>
    <row r="820" s="263" customFormat="1"/>
    <row r="821" s="263" customFormat="1"/>
    <row r="822" s="263" customFormat="1"/>
    <row r="823" s="263" customFormat="1"/>
    <row r="824" s="263" customFormat="1"/>
    <row r="825" s="263" customFormat="1"/>
    <row r="826" s="263" customFormat="1"/>
    <row r="827" s="263" customFormat="1"/>
    <row r="828" s="263" customFormat="1"/>
    <row r="829" s="263" customFormat="1"/>
    <row r="830" s="263" customFormat="1"/>
    <row r="831" s="263" customFormat="1"/>
    <row r="832" s="263" customFormat="1"/>
    <row r="833" s="263" customFormat="1"/>
    <row r="834" s="263" customFormat="1"/>
    <row r="835" s="263" customFormat="1"/>
    <row r="836" s="263" customFormat="1"/>
    <row r="837" s="263" customFormat="1"/>
    <row r="838" s="263" customFormat="1"/>
    <row r="839" s="263" customFormat="1"/>
    <row r="840" s="263" customFormat="1"/>
    <row r="841" s="263" customFormat="1"/>
    <row r="842" s="263" customFormat="1"/>
    <row r="843" s="263" customFormat="1"/>
    <row r="844" s="263" customFormat="1"/>
    <row r="845" s="263" customFormat="1"/>
    <row r="846" s="263" customFormat="1"/>
    <row r="847" s="263" customFormat="1"/>
    <row r="848" s="263" customFormat="1"/>
    <row r="849" s="263" customFormat="1"/>
    <row r="850" s="263" customFormat="1"/>
    <row r="851" s="263" customFormat="1"/>
    <row r="852" s="263" customFormat="1"/>
    <row r="853" s="263" customFormat="1"/>
    <row r="854" s="263" customFormat="1"/>
    <row r="855" s="263" customFormat="1"/>
    <row r="856" s="263" customFormat="1"/>
    <row r="857" s="263" customFormat="1"/>
    <row r="858" s="263" customFormat="1"/>
    <row r="859" s="263" customFormat="1"/>
    <row r="860" s="263" customFormat="1"/>
    <row r="861" s="263" customFormat="1"/>
    <row r="862" s="263" customFormat="1"/>
    <row r="863" s="263" customFormat="1"/>
    <row r="864" s="263" customFormat="1"/>
    <row r="865" s="263" customFormat="1"/>
    <row r="866" s="263" customFormat="1"/>
    <row r="867" s="263" customFormat="1"/>
    <row r="868" s="263" customFormat="1"/>
    <row r="869" s="263" customFormat="1"/>
    <row r="870" s="263" customFormat="1"/>
    <row r="871" s="263" customFormat="1"/>
    <row r="872" s="263" customFormat="1"/>
    <row r="873" s="263" customFormat="1"/>
    <row r="874" s="263" customFormat="1"/>
    <row r="875" s="263" customFormat="1"/>
    <row r="876" s="263" customFormat="1"/>
    <row r="877" s="263" customFormat="1"/>
    <row r="878" s="263" customFormat="1"/>
    <row r="879" s="263" customFormat="1"/>
    <row r="880" s="263" customFormat="1"/>
    <row r="881" s="263" customFormat="1"/>
    <row r="882" s="263" customFormat="1"/>
    <row r="883" s="263" customFormat="1"/>
    <row r="884" s="263" customFormat="1"/>
    <row r="885" s="263" customFormat="1"/>
    <row r="886" s="263" customFormat="1"/>
    <row r="887" s="263" customFormat="1"/>
    <row r="888" s="263" customFormat="1"/>
    <row r="889" s="263" customFormat="1"/>
    <row r="890" s="263" customFormat="1"/>
    <row r="891" s="263" customFormat="1"/>
    <row r="892" s="263" customFormat="1"/>
    <row r="893" s="263" customFormat="1"/>
    <row r="894" s="263" customFormat="1"/>
    <row r="895" s="263" customFormat="1"/>
    <row r="896" s="263" customFormat="1"/>
    <row r="897" s="263" customFormat="1"/>
    <row r="898" s="263" customFormat="1"/>
    <row r="899" s="263" customFormat="1"/>
    <row r="900" s="263" customFormat="1"/>
    <row r="901" s="263" customFormat="1"/>
    <row r="902" s="263" customFormat="1"/>
    <row r="903" s="263" customFormat="1"/>
    <row r="904" s="263" customFormat="1"/>
    <row r="905" s="263" customFormat="1"/>
    <row r="906" s="263" customFormat="1"/>
    <row r="907" s="263" customFormat="1"/>
    <row r="908" s="263" customFormat="1"/>
    <row r="909" s="263" customFormat="1"/>
    <row r="910" s="263" customFormat="1"/>
    <row r="911" s="263" customFormat="1"/>
    <row r="912" s="263" customFormat="1"/>
    <row r="913" s="263" customFormat="1"/>
    <row r="914" s="263" customFormat="1"/>
    <row r="915" s="263" customFormat="1"/>
    <row r="916" s="263" customFormat="1"/>
    <row r="917" s="263" customFormat="1"/>
    <row r="918" s="263" customFormat="1"/>
    <row r="919" s="263" customFormat="1"/>
    <row r="920" s="263" customFormat="1"/>
    <row r="921" s="263" customFormat="1"/>
    <row r="922" s="263" customFormat="1"/>
    <row r="923" s="263" customFormat="1"/>
    <row r="924" s="263" customFormat="1"/>
    <row r="925" s="263" customFormat="1"/>
    <row r="926" s="263" customFormat="1"/>
    <row r="927" s="263" customFormat="1"/>
    <row r="928" s="263" customFormat="1"/>
    <row r="929" s="263" customFormat="1"/>
    <row r="930" s="263" customFormat="1"/>
    <row r="931" s="263" customFormat="1"/>
    <row r="932" s="263" customFormat="1"/>
    <row r="933" s="263" customFormat="1"/>
    <row r="934" s="263" customFormat="1"/>
    <row r="935" s="263" customFormat="1"/>
    <row r="936" s="263" customFormat="1"/>
    <row r="937" s="263" customFormat="1"/>
    <row r="938" s="263" customFormat="1"/>
    <row r="939" s="263" customFormat="1"/>
    <row r="940" s="263" customFormat="1"/>
    <row r="941" s="263" customFormat="1"/>
    <row r="942" s="263" customFormat="1"/>
    <row r="943" s="263" customFormat="1"/>
    <row r="944" s="263" customFormat="1"/>
    <row r="945" s="263" customFormat="1"/>
    <row r="946" s="263" customFormat="1"/>
    <row r="947" s="263" customFormat="1"/>
    <row r="948" s="263" customFormat="1"/>
    <row r="949" s="263" customFormat="1"/>
    <row r="950" s="263" customFormat="1"/>
    <row r="951" s="263" customFormat="1"/>
    <row r="952" s="263" customFormat="1"/>
    <row r="953" s="263" customFormat="1"/>
    <row r="954" s="263" customFormat="1"/>
    <row r="955" s="263" customFormat="1"/>
    <row r="956" s="263" customFormat="1"/>
    <row r="957" s="263" customFormat="1"/>
    <row r="958" s="263" customFormat="1"/>
    <row r="959" s="263" customFormat="1"/>
    <row r="960" s="263" customFormat="1"/>
    <row r="961" s="263" customFormat="1"/>
    <row r="962" s="263" customFormat="1"/>
    <row r="963" s="263" customFormat="1"/>
    <row r="964" s="263" customFormat="1"/>
    <row r="965" s="263" customFormat="1"/>
    <row r="966" s="263" customFormat="1"/>
    <row r="967" s="263" customFormat="1"/>
    <row r="968" s="263" customFormat="1"/>
    <row r="969" s="263" customFormat="1"/>
    <row r="970" s="263" customFormat="1"/>
    <row r="971" s="263" customFormat="1"/>
    <row r="972" s="263" customFormat="1"/>
    <row r="973" s="263" customFormat="1"/>
    <row r="974" s="263" customFormat="1"/>
    <row r="975" s="263" customFormat="1"/>
    <row r="976" s="263" customFormat="1"/>
    <row r="977" s="263" customFormat="1"/>
    <row r="978" s="263" customFormat="1"/>
    <row r="979" s="263" customFormat="1"/>
    <row r="980" s="263" customFormat="1"/>
    <row r="981" s="263" customFormat="1"/>
    <row r="982" s="263" customFormat="1"/>
    <row r="983" s="263" customFormat="1"/>
    <row r="984" s="263" customFormat="1"/>
    <row r="985" s="263" customFormat="1"/>
    <row r="986" s="263" customFormat="1"/>
    <row r="987" s="263" customFormat="1"/>
    <row r="988" s="263" customFormat="1"/>
    <row r="989" s="263" customFormat="1"/>
    <row r="990" s="263" customFormat="1"/>
    <row r="991" s="263" customFormat="1"/>
    <row r="992" s="263" customFormat="1"/>
    <row r="993" s="263" customFormat="1"/>
    <row r="994" s="263" customFormat="1"/>
    <row r="995" s="263" customFormat="1"/>
    <row r="996" s="263" customFormat="1"/>
    <row r="997" s="263" customFormat="1"/>
    <row r="998" s="263" customFormat="1"/>
    <row r="999" s="263" customFormat="1"/>
    <row r="1000" s="263" customFormat="1"/>
    <row r="1001" s="263" customFormat="1"/>
    <row r="1002" s="263" customFormat="1"/>
    <row r="1003" s="263" customFormat="1"/>
    <row r="1004" s="263" customFormat="1"/>
    <row r="1005" s="263" customFormat="1"/>
    <row r="1006" s="263" customFormat="1"/>
    <row r="1007" s="263" customFormat="1"/>
    <row r="1008" s="263" customFormat="1"/>
    <row r="1009" s="263" customFormat="1"/>
    <row r="1010" s="263" customFormat="1"/>
    <row r="1011" s="263" customFormat="1"/>
    <row r="1012" s="263" customFormat="1"/>
    <row r="1013" s="263" customFormat="1"/>
    <row r="1014" s="263" customFormat="1"/>
    <row r="1015" s="263" customFormat="1"/>
    <row r="1016" s="263" customFormat="1"/>
    <row r="1017" s="263" customFormat="1"/>
    <row r="1018" s="263" customFormat="1"/>
    <row r="1019" s="263" customFormat="1"/>
    <row r="1020" s="263" customFormat="1"/>
    <row r="1021" s="263" customFormat="1"/>
    <row r="1022" s="263" customFormat="1"/>
    <row r="1023" s="263" customFormat="1"/>
    <row r="1024" s="263" customFormat="1"/>
    <row r="1025" s="263" customFormat="1"/>
    <row r="1026" s="263" customFormat="1"/>
    <row r="1027" s="263" customFormat="1"/>
    <row r="1028" s="263" customFormat="1"/>
    <row r="1029" s="263" customFormat="1"/>
    <row r="1030" s="263" customFormat="1"/>
    <row r="1031" s="263" customFormat="1"/>
    <row r="1032" s="263" customFormat="1"/>
    <row r="1033" s="263" customFormat="1"/>
    <row r="1034" s="263" customFormat="1"/>
    <row r="1035" s="263" customFormat="1"/>
    <row r="1036" s="263" customFormat="1"/>
    <row r="1037" s="263" customFormat="1"/>
    <row r="1038" s="263" customFormat="1"/>
    <row r="1039" s="263" customFormat="1"/>
    <row r="1040" s="263" customFormat="1"/>
    <row r="1041" s="263" customFormat="1"/>
    <row r="1042" s="263" customFormat="1"/>
    <row r="1043" s="263" customFormat="1"/>
    <row r="1044" s="263" customFormat="1"/>
    <row r="1045" s="263" customFormat="1"/>
    <row r="1046" s="263" customFormat="1"/>
    <row r="1047" s="263" customFormat="1"/>
    <row r="1048" s="263" customFormat="1"/>
    <row r="1049" s="263" customFormat="1"/>
    <row r="1050" s="263" customFormat="1"/>
    <row r="1051" s="263" customFormat="1"/>
    <row r="1052" s="263" customFormat="1"/>
    <row r="1053" s="263" customFormat="1"/>
    <row r="1054" s="263" customFormat="1"/>
    <row r="1055" s="263" customFormat="1"/>
    <row r="1056" s="263" customFormat="1"/>
    <row r="1057" s="263" customFormat="1"/>
    <row r="1058" s="263" customFormat="1"/>
    <row r="1059" s="263" customFormat="1"/>
    <row r="1060" s="263" customFormat="1"/>
    <row r="1061" s="263" customFormat="1"/>
    <row r="1062" s="263" customFormat="1"/>
    <row r="1063" s="263" customFormat="1"/>
    <row r="1064" s="263" customFormat="1"/>
    <row r="1065" s="263" customFormat="1"/>
    <row r="1066" s="263" customFormat="1"/>
    <row r="1067" s="263" customFormat="1"/>
    <row r="1068" s="263" customFormat="1"/>
    <row r="1069" s="263" customFormat="1"/>
    <row r="1070" s="263" customFormat="1"/>
    <row r="1071" s="263" customFormat="1"/>
    <row r="1072" s="263" customFormat="1"/>
    <row r="1073" s="263" customFormat="1"/>
    <row r="1074" s="263" customFormat="1"/>
    <row r="1075" s="263" customFormat="1"/>
    <row r="1076" s="263" customFormat="1"/>
    <row r="1077" s="263" customFormat="1"/>
    <row r="1078" s="263" customFormat="1"/>
    <row r="1079" s="263" customFormat="1"/>
    <row r="1080" s="263" customFormat="1"/>
    <row r="1081" s="263" customFormat="1"/>
    <row r="1082" s="263" customFormat="1"/>
    <row r="1083" s="263" customFormat="1"/>
    <row r="1084" s="263" customFormat="1"/>
    <row r="1085" s="263" customFormat="1"/>
    <row r="1086" s="263" customFormat="1"/>
    <row r="1087" s="263" customFormat="1"/>
    <row r="1088" s="263" customFormat="1"/>
    <row r="1089" s="263" customFormat="1"/>
    <row r="1090" s="263" customFormat="1"/>
    <row r="1091" s="263" customFormat="1"/>
    <row r="1092" s="263" customFormat="1"/>
    <row r="1093" s="263" customFormat="1"/>
    <row r="1094" s="263" customFormat="1"/>
    <row r="1095" s="263" customFormat="1"/>
    <row r="1096" s="263" customFormat="1"/>
    <row r="1097" s="263" customFormat="1"/>
    <row r="1098" s="263" customFormat="1"/>
    <row r="1099" s="263" customFormat="1"/>
    <row r="1100" s="263" customFormat="1"/>
    <row r="1101" s="263" customFormat="1"/>
    <row r="1102" s="263" customFormat="1"/>
    <row r="1103" s="263" customFormat="1"/>
    <row r="1104" s="263" customFormat="1"/>
    <row r="1105" s="263" customFormat="1"/>
    <row r="1106" s="263" customFormat="1"/>
    <row r="1107" s="263" customFormat="1"/>
    <row r="1108" s="263" customFormat="1"/>
    <row r="1109" s="263" customFormat="1"/>
    <row r="1110" s="263" customFormat="1"/>
    <row r="1111" s="263" customFormat="1"/>
    <row r="1112" s="263" customFormat="1"/>
    <row r="1113" s="263" customFormat="1"/>
    <row r="1114" s="263" customFormat="1"/>
    <row r="1115" s="263" customFormat="1"/>
    <row r="1116" s="263" customFormat="1"/>
    <row r="1117" s="263" customFormat="1"/>
    <row r="1118" s="263" customFormat="1"/>
    <row r="1119" s="263" customFormat="1"/>
    <row r="1120" s="263" customFormat="1"/>
    <row r="1121" s="263" customFormat="1"/>
    <row r="1122" s="263" customFormat="1"/>
    <row r="1123" s="263" customFormat="1"/>
    <row r="1124" s="263" customFormat="1"/>
    <row r="1125" s="263" customFormat="1"/>
    <row r="1126" s="263" customFormat="1"/>
    <row r="1127" s="263" customFormat="1"/>
    <row r="1128" s="263" customFormat="1"/>
    <row r="1129" s="263" customFormat="1"/>
    <row r="1130" s="263" customFormat="1"/>
    <row r="1131" s="263" customFormat="1"/>
    <row r="1132" s="263" customFormat="1"/>
    <row r="1133" s="263" customFormat="1"/>
    <row r="1134" s="263" customFormat="1"/>
    <row r="1135" s="263" customFormat="1"/>
    <row r="1136" s="263" customFormat="1"/>
    <row r="1137" s="263" customFormat="1"/>
    <row r="1138" s="263" customFormat="1"/>
    <row r="1139" s="263" customFormat="1"/>
    <row r="1140" s="263" customFormat="1"/>
    <row r="1141" s="263" customFormat="1"/>
    <row r="1142" s="263" customFormat="1"/>
    <row r="1143" s="263" customFormat="1"/>
    <row r="1144" s="263" customFormat="1"/>
    <row r="1145" s="263" customFormat="1"/>
    <row r="1146" s="263" customFormat="1"/>
    <row r="1147" s="263" customFormat="1"/>
    <row r="1148" s="263" customFormat="1"/>
    <row r="1149" s="263" customFormat="1"/>
    <row r="1150" s="263" customFormat="1"/>
    <row r="1151" s="263" customFormat="1"/>
    <row r="1152" s="263" customFormat="1"/>
    <row r="1153" s="263" customFormat="1"/>
    <row r="1154" s="263" customFormat="1"/>
    <row r="1155" s="263" customFormat="1"/>
    <row r="1156" s="263" customFormat="1"/>
    <row r="1157" s="263" customFormat="1"/>
    <row r="1158" s="263" customFormat="1"/>
    <row r="1159" s="263" customFormat="1"/>
    <row r="1160" s="263" customFormat="1"/>
    <row r="1161" s="263" customFormat="1"/>
    <row r="1162" s="263" customFormat="1"/>
    <row r="1163" s="263" customFormat="1"/>
    <row r="1164" s="263" customFormat="1"/>
    <row r="1165" s="263" customFormat="1"/>
    <row r="1166" s="263" customFormat="1"/>
    <row r="1167" s="263" customFormat="1"/>
    <row r="1168" s="263" customFormat="1"/>
    <row r="1169" s="263" customFormat="1"/>
    <row r="1170" s="263" customFormat="1"/>
    <row r="1171" s="263" customFormat="1"/>
    <row r="1172" s="263" customFormat="1"/>
    <row r="1173" s="263" customFormat="1"/>
    <row r="1174" s="263" customFormat="1"/>
    <row r="1175" s="263" customFormat="1"/>
    <row r="1176" s="263" customFormat="1"/>
    <row r="1177" s="263" customFormat="1"/>
    <row r="1178" s="263" customFormat="1"/>
    <row r="1179" s="263" customFormat="1"/>
    <row r="1180" s="263" customFormat="1"/>
    <row r="1181" s="263" customFormat="1"/>
    <row r="1182" s="263" customFormat="1"/>
    <row r="1183" s="263" customFormat="1"/>
    <row r="1184" s="263" customFormat="1"/>
    <row r="1185" s="263" customFormat="1"/>
    <row r="1186" s="263" customFormat="1"/>
    <row r="1187" s="263" customFormat="1"/>
    <row r="1188" s="263" customFormat="1"/>
    <row r="1189" s="263" customFormat="1"/>
    <row r="1190" s="263" customFormat="1"/>
    <row r="1191" s="263" customFormat="1"/>
    <row r="1192" s="263" customFormat="1"/>
    <row r="1193" s="263" customFormat="1"/>
    <row r="1194" s="263" customFormat="1"/>
    <row r="1195" s="263" customFormat="1"/>
    <row r="1196" s="263" customFormat="1"/>
    <row r="1197" s="263" customFormat="1"/>
    <row r="1198" s="263" customFormat="1"/>
    <row r="1199" s="263" customFormat="1"/>
    <row r="1200" s="263" customFormat="1"/>
    <row r="1201" s="263" customFormat="1"/>
    <row r="1202" s="263" customFormat="1"/>
    <row r="1203" s="263" customFormat="1"/>
    <row r="1204" s="263" customFormat="1"/>
    <row r="1205" s="263" customFormat="1"/>
    <row r="1206" s="263" customFormat="1"/>
    <row r="1207" s="263" customFormat="1"/>
    <row r="1208" s="263" customFormat="1"/>
    <row r="1209" s="263" customFormat="1"/>
    <row r="1210" s="263" customFormat="1"/>
    <row r="1211" s="263" customFormat="1"/>
    <row r="1212" s="263" customFormat="1"/>
    <row r="1213" s="263" customFormat="1"/>
    <row r="1214" s="263" customFormat="1"/>
    <row r="1215" s="263" customFormat="1"/>
    <row r="1216" s="263" customFormat="1"/>
    <row r="1217" s="263" customFormat="1"/>
    <row r="1218" s="263" customFormat="1"/>
    <row r="1219" s="263" customFormat="1"/>
    <row r="1220" s="263" customFormat="1"/>
    <row r="1221" s="263" customFormat="1"/>
    <row r="1222" s="263" customFormat="1"/>
    <row r="1223" s="263" customFormat="1"/>
    <row r="1224" s="263" customFormat="1"/>
    <row r="1225" s="263" customFormat="1"/>
    <row r="1226" s="263" customFormat="1"/>
    <row r="1227" s="263" customFormat="1"/>
    <row r="1228" s="263" customFormat="1"/>
    <row r="1229" s="263" customFormat="1"/>
    <row r="1230" s="263" customFormat="1"/>
    <row r="1231" s="263" customFormat="1"/>
    <row r="1232" s="263" customFormat="1"/>
    <row r="1233" s="263" customFormat="1"/>
    <row r="1234" s="263" customFormat="1"/>
    <row r="1235" s="263" customFormat="1"/>
    <row r="1236" s="263" customFormat="1"/>
    <row r="1237" s="263" customFormat="1"/>
    <row r="1238" s="263" customFormat="1"/>
    <row r="1239" s="263" customFormat="1"/>
    <row r="1240" s="263" customFormat="1"/>
    <row r="1241" s="263" customFormat="1"/>
    <row r="1242" s="263" customFormat="1"/>
    <row r="1243" s="263" customFormat="1"/>
    <row r="1244" s="263" customFormat="1"/>
    <row r="1245" s="263" customFormat="1"/>
    <row r="1246" s="263" customFormat="1"/>
    <row r="1247" s="263" customFormat="1"/>
    <row r="1248" s="263" customFormat="1"/>
    <row r="1249" s="263" customFormat="1"/>
    <row r="1250" s="263" customFormat="1"/>
    <row r="1251" s="263" customFormat="1"/>
    <row r="1252" s="263" customFormat="1"/>
    <row r="1253" s="263" customFormat="1"/>
    <row r="1254" s="263" customFormat="1"/>
    <row r="1255" s="263" customFormat="1"/>
    <row r="1256" s="263" customFormat="1"/>
    <row r="1257" s="263" customFormat="1"/>
    <row r="1258" s="263" customFormat="1"/>
    <row r="1259" s="263" customFormat="1"/>
    <row r="1260" s="263" customFormat="1"/>
    <row r="1261" s="263" customFormat="1"/>
    <row r="1262" s="263" customFormat="1"/>
    <row r="1263" s="263" customFormat="1"/>
    <row r="1264" s="263" customFormat="1"/>
    <row r="1265" s="263" customFormat="1"/>
    <row r="1266" s="263" customFormat="1"/>
    <row r="1267" s="263" customFormat="1"/>
    <row r="1268" s="263" customFormat="1"/>
    <row r="1269" s="263" customFormat="1"/>
    <row r="1270" s="263" customFormat="1"/>
    <row r="1271" s="263" customFormat="1"/>
    <row r="1272" s="263" customFormat="1"/>
    <row r="1273" s="263" customFormat="1"/>
    <row r="1274" s="263" customFormat="1"/>
    <row r="1275" s="263" customFormat="1"/>
    <row r="1276" s="263" customFormat="1"/>
    <row r="1277" s="263" customFormat="1"/>
    <row r="1278" s="263" customFormat="1"/>
    <row r="1279" s="263" customFormat="1"/>
    <row r="1280" s="263" customFormat="1"/>
    <row r="1281" s="263" customFormat="1"/>
    <row r="1282" s="263" customFormat="1"/>
    <row r="1283" s="263" customFormat="1"/>
    <row r="1284" s="263" customFormat="1"/>
    <row r="1285" s="263" customFormat="1"/>
    <row r="1286" s="263" customFormat="1"/>
    <row r="1287" s="263" customFormat="1"/>
    <row r="1288" s="263" customFormat="1"/>
    <row r="1289" s="263" customFormat="1"/>
    <row r="1290" s="263" customFormat="1"/>
    <row r="1291" s="263" customFormat="1"/>
    <row r="1292" s="263" customFormat="1"/>
    <row r="1293" s="263" customFormat="1"/>
    <row r="1294" s="263" customFormat="1"/>
    <row r="1295" s="263" customFormat="1"/>
    <row r="1296" s="263" customFormat="1"/>
    <row r="1297" s="263" customFormat="1"/>
    <row r="1298" s="263" customFormat="1"/>
    <row r="1299" s="263" customFormat="1"/>
    <row r="1300" s="263" customFormat="1"/>
    <row r="1301" s="263" customFormat="1"/>
    <row r="1302" s="263" customFormat="1"/>
    <row r="1303" s="263" customFormat="1"/>
    <row r="1304" s="263" customFormat="1"/>
    <row r="1305" s="263" customFormat="1"/>
    <row r="1306" s="263" customFormat="1"/>
    <row r="1307" s="263" customFormat="1"/>
    <row r="1308" s="263" customFormat="1"/>
    <row r="1309" s="263" customFormat="1"/>
    <row r="1310" s="263" customFormat="1"/>
    <row r="1311" s="263" customFormat="1"/>
    <row r="1312" s="263" customFormat="1"/>
    <row r="1313" s="263" customFormat="1"/>
    <row r="1314" s="263" customFormat="1"/>
    <row r="1315" s="263" customFormat="1"/>
    <row r="1316" s="263" customFormat="1"/>
    <row r="1317" s="263" customFormat="1"/>
    <row r="1318" s="263" customFormat="1"/>
    <row r="1319" s="263" customFormat="1"/>
    <row r="1320" s="263" customFormat="1"/>
    <row r="1321" s="263" customFormat="1"/>
    <row r="1322" s="263" customFormat="1"/>
    <row r="1323" s="263" customFormat="1"/>
    <row r="1324" s="263" customFormat="1"/>
    <row r="1325" s="263" customFormat="1"/>
    <row r="1326" s="263" customFormat="1"/>
    <row r="1327" s="263" customFormat="1"/>
    <row r="1328" s="263" customFormat="1"/>
    <row r="1329" s="263" customFormat="1"/>
    <row r="1330" s="263" customFormat="1"/>
    <row r="1331" s="263" customFormat="1"/>
    <row r="1332" s="263" customFormat="1"/>
    <row r="1333" s="263" customFormat="1"/>
    <row r="1334" s="263" customFormat="1"/>
    <row r="1335" s="263" customFormat="1"/>
    <row r="1336" s="263" customFormat="1"/>
    <row r="1337" s="263" customFormat="1"/>
    <row r="1338" s="263" customFormat="1"/>
    <row r="1339" s="263" customFormat="1"/>
    <row r="1340" s="263" customFormat="1"/>
    <row r="1341" s="263" customFormat="1"/>
    <row r="1342" s="263" customFormat="1"/>
    <row r="1343" s="263" customFormat="1"/>
    <row r="1344" s="263" customFormat="1"/>
    <row r="1345" s="263" customFormat="1"/>
    <row r="1346" s="263" customFormat="1"/>
    <row r="1347" s="263" customFormat="1"/>
    <row r="1348" s="263" customFormat="1"/>
    <row r="1349" s="263" customFormat="1"/>
    <row r="1350" s="263" customFormat="1"/>
    <row r="1351" s="263" customFormat="1"/>
    <row r="1352" s="263" customFormat="1"/>
    <row r="1353" s="263" customFormat="1"/>
    <row r="1354" s="263" customFormat="1"/>
    <row r="1355" s="263" customFormat="1"/>
    <row r="1356" s="263" customFormat="1"/>
    <row r="1357" s="263" customFormat="1"/>
    <row r="1358" s="263" customFormat="1"/>
    <row r="1359" s="263" customFormat="1"/>
    <row r="1360" s="263" customFormat="1"/>
    <row r="1361" s="263" customFormat="1"/>
    <row r="1362" s="263" customFormat="1"/>
    <row r="1363" s="263" customFormat="1"/>
    <row r="1364" s="263" customFormat="1"/>
    <row r="1365" s="263" customFormat="1"/>
    <row r="1366" s="263" customFormat="1"/>
    <row r="1367" s="263" customFormat="1"/>
    <row r="1368" s="263" customFormat="1"/>
    <row r="1369" s="263" customFormat="1"/>
    <row r="1370" s="263" customFormat="1"/>
    <row r="1371" s="263" customFormat="1"/>
    <row r="1372" s="263" customFormat="1"/>
    <row r="1373" s="263" customFormat="1"/>
    <row r="1374" s="263" customFormat="1"/>
    <row r="1375" s="263" customFormat="1"/>
    <row r="1376" s="263" customFormat="1"/>
    <row r="1377" s="263" customFormat="1"/>
    <row r="1378" s="263" customFormat="1"/>
    <row r="1379" s="263" customFormat="1"/>
    <row r="1380" s="263" customFormat="1"/>
    <row r="1381" s="263" customFormat="1"/>
    <row r="1382" s="263" customFormat="1"/>
    <row r="1383" s="263" customFormat="1"/>
    <row r="1384" s="263" customFormat="1"/>
    <row r="1385" s="263" customFormat="1"/>
    <row r="1386" s="263" customFormat="1"/>
    <row r="1387" s="263" customFormat="1"/>
    <row r="1388" s="263" customFormat="1"/>
    <row r="1389" s="263" customFormat="1"/>
    <row r="1390" s="263" customFormat="1"/>
    <row r="1391" s="263" customFormat="1"/>
    <row r="1392" s="263" customFormat="1"/>
    <row r="1393" s="263" customFormat="1"/>
    <row r="1394" s="263" customFormat="1"/>
    <row r="1395" s="263" customFormat="1"/>
    <row r="1396" s="263" customFormat="1"/>
    <row r="1397" s="263" customFormat="1"/>
    <row r="1398" s="263" customFormat="1"/>
    <row r="1399" s="263" customFormat="1"/>
    <row r="1400" s="263" customFormat="1"/>
    <row r="1401" s="263" customFormat="1"/>
    <row r="1402" s="263" customFormat="1"/>
    <row r="1403" s="263" customFormat="1"/>
    <row r="1404" s="263" customFormat="1"/>
    <row r="1405" s="263" customFormat="1"/>
    <row r="1406" s="263" customFormat="1"/>
    <row r="1407" s="263" customFormat="1"/>
    <row r="1408" s="263" customFormat="1"/>
    <row r="1409" s="263" customFormat="1"/>
    <row r="1410" s="263" customFormat="1"/>
    <row r="1411" s="263" customFormat="1"/>
    <row r="1412" s="263" customFormat="1"/>
    <row r="1413" s="263" customFormat="1"/>
    <row r="1414" s="263" customFormat="1"/>
    <row r="1415" s="263" customFormat="1"/>
    <row r="1416" s="263" customFormat="1"/>
    <row r="1417" s="263" customFormat="1"/>
    <row r="1418" s="263" customFormat="1"/>
    <row r="1419" s="263" customFormat="1"/>
    <row r="1420" s="263" customFormat="1"/>
    <row r="1421" s="263" customFormat="1"/>
    <row r="1422" s="263" customFormat="1"/>
    <row r="1423" s="263" customFormat="1"/>
    <row r="1424" s="263" customFormat="1"/>
    <row r="1425" s="263" customFormat="1"/>
    <row r="1426" s="263" customFormat="1"/>
    <row r="1427" s="263" customFormat="1"/>
    <row r="1428" s="263" customFormat="1"/>
    <row r="1429" s="263" customFormat="1"/>
    <row r="1430" s="263" customFormat="1"/>
    <row r="1431" s="263" customFormat="1"/>
    <row r="1432" s="263" customFormat="1"/>
    <row r="1433" s="263" customFormat="1"/>
    <row r="1434" s="263" customFormat="1"/>
    <row r="1435" s="263" customFormat="1"/>
    <row r="1436" s="263" customFormat="1"/>
    <row r="1437" s="263" customFormat="1"/>
    <row r="1438" s="263" customFormat="1"/>
    <row r="1439" s="263" customFormat="1"/>
    <row r="1440" s="263" customFormat="1"/>
    <row r="1441" s="263" customFormat="1"/>
    <row r="1442" s="263" customFormat="1"/>
    <row r="1443" s="263" customFormat="1"/>
    <row r="1444" s="263" customFormat="1"/>
    <row r="1445" s="263" customFormat="1"/>
    <row r="1446" s="263" customFormat="1"/>
    <row r="1447" s="263" customFormat="1"/>
    <row r="1448" s="263" customFormat="1"/>
    <row r="1449" s="263" customFormat="1"/>
  </sheetData>
  <mergeCells count="19">
    <mergeCell ref="L7:T7"/>
    <mergeCell ref="J33:T33"/>
    <mergeCell ref="I34:T34"/>
    <mergeCell ref="A37:T37"/>
    <mergeCell ref="A25:B25"/>
    <mergeCell ref="S1:T1"/>
    <mergeCell ref="A8:A9"/>
    <mergeCell ref="B8:B9"/>
    <mergeCell ref="C8:G8"/>
    <mergeCell ref="H8:H9"/>
    <mergeCell ref="I8:L8"/>
    <mergeCell ref="M8:R8"/>
    <mergeCell ref="S8:T8"/>
    <mergeCell ref="G1:I1"/>
    <mergeCell ref="A2:T2"/>
    <mergeCell ref="A3:T3"/>
    <mergeCell ref="A4:T5"/>
    <mergeCell ref="A6:T6"/>
    <mergeCell ref="A7:B7"/>
  </mergeCells>
  <printOptions horizontalCentered="1"/>
  <pageMargins left="0.70866141732283472" right="0.70866141732283472" top="0.23622047244094491" bottom="0"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64"/>
  <sheetViews>
    <sheetView zoomScale="70" zoomScaleNormal="70" zoomScaleSheetLayoutView="80" workbookViewId="0">
      <selection activeCell="W16" sqref="W16"/>
    </sheetView>
  </sheetViews>
  <sheetFormatPr defaultColWidth="9.140625" defaultRowHeight="12.75"/>
  <cols>
    <col min="1" max="1" width="14.28515625" style="182" customWidth="1"/>
    <col min="2" max="2" width="29" style="182" customWidth="1"/>
    <col min="3" max="5" width="8.28515625" style="182" customWidth="1"/>
    <col min="6" max="6" width="16" style="182" customWidth="1"/>
    <col min="7" max="7" width="12.28515625" style="182" customWidth="1"/>
    <col min="8" max="8" width="11.85546875" style="182" customWidth="1"/>
    <col min="9" max="9" width="11.28515625" style="182" customWidth="1"/>
    <col min="10" max="10" width="14.140625" style="182" customWidth="1"/>
    <col min="11" max="11" width="9.28515625" style="182" bestFit="1" customWidth="1"/>
    <col min="12" max="13" width="9.140625" style="182"/>
    <col min="14" max="14" width="14.28515625" style="182" customWidth="1"/>
    <col min="15" max="15" width="11.7109375" style="182" customWidth="1"/>
    <col min="16" max="17" width="9.140625" style="182"/>
    <col min="18" max="18" width="15.5703125" style="182" customWidth="1"/>
    <col min="19" max="21" width="8.85546875" style="182" customWidth="1"/>
    <col min="22" max="22" width="14.42578125" style="182" customWidth="1"/>
    <col min="23" max="23" width="10.5703125" style="182" bestFit="1" customWidth="1"/>
    <col min="24" max="24" width="11.7109375" style="182" customWidth="1"/>
    <col min="25" max="25" width="12.28515625" style="182" customWidth="1"/>
    <col min="26" max="26" width="13.7109375" style="182" customWidth="1"/>
    <col min="27" max="27" width="11.7109375" style="182" customWidth="1"/>
    <col min="28" max="28" width="13.140625" style="182" customWidth="1"/>
    <col min="29" max="16384" width="9.140625" style="182"/>
  </cols>
  <sheetData>
    <row r="1" spans="1:24" ht="15">
      <c r="V1" s="183" t="s">
        <v>542</v>
      </c>
    </row>
    <row r="2" spans="1:24" ht="15.75">
      <c r="F2" s="823" t="s">
        <v>0</v>
      </c>
      <c r="G2" s="823"/>
      <c r="H2" s="823"/>
      <c r="I2" s="823"/>
      <c r="J2" s="823"/>
      <c r="K2" s="823"/>
      <c r="L2" s="823"/>
      <c r="M2" s="823"/>
      <c r="O2" s="583"/>
      <c r="P2" s="583"/>
      <c r="Q2" s="583"/>
      <c r="R2" s="583"/>
    </row>
    <row r="3" spans="1:24" ht="20.25">
      <c r="C3" s="841" t="s">
        <v>747</v>
      </c>
      <c r="D3" s="841"/>
      <c r="E3" s="841"/>
      <c r="F3" s="841"/>
      <c r="G3" s="841"/>
      <c r="H3" s="841"/>
      <c r="I3" s="841"/>
      <c r="J3" s="841"/>
      <c r="K3" s="841"/>
      <c r="L3" s="841"/>
      <c r="M3" s="841"/>
      <c r="N3" s="841"/>
      <c r="O3" s="123"/>
      <c r="P3" s="123"/>
      <c r="Q3" s="123"/>
      <c r="R3" s="123"/>
      <c r="S3" s="123"/>
      <c r="T3" s="123"/>
      <c r="U3" s="123"/>
      <c r="V3" s="123"/>
      <c r="W3" s="123"/>
      <c r="X3" s="123"/>
    </row>
    <row r="4" spans="1:24" ht="18">
      <c r="C4" s="184"/>
      <c r="D4" s="184"/>
      <c r="E4" s="184"/>
      <c r="F4" s="184"/>
      <c r="G4" s="184"/>
      <c r="H4" s="184"/>
      <c r="I4" s="184"/>
      <c r="J4" s="184"/>
      <c r="K4" s="184"/>
      <c r="L4" s="184"/>
      <c r="M4" s="184"/>
      <c r="N4" s="184"/>
      <c r="O4" s="184"/>
      <c r="P4" s="184"/>
      <c r="Q4" s="184"/>
      <c r="R4" s="184"/>
      <c r="S4" s="184"/>
      <c r="T4" s="184"/>
      <c r="U4" s="184"/>
      <c r="V4" s="184"/>
    </row>
    <row r="5" spans="1:24" ht="15.75">
      <c r="B5" s="842" t="s">
        <v>966</v>
      </c>
      <c r="C5" s="842"/>
      <c r="D5" s="842"/>
      <c r="E5" s="842"/>
      <c r="F5" s="842"/>
      <c r="G5" s="842"/>
      <c r="H5" s="842"/>
      <c r="I5" s="842"/>
      <c r="J5" s="842"/>
      <c r="K5" s="842"/>
      <c r="L5" s="842"/>
      <c r="M5" s="842"/>
      <c r="N5" s="842"/>
      <c r="O5" s="842"/>
      <c r="P5" s="842"/>
      <c r="Q5" s="842"/>
      <c r="R5" s="842"/>
      <c r="S5" s="842"/>
      <c r="T5" s="576"/>
      <c r="U5" s="843" t="s">
        <v>249</v>
      </c>
      <c r="V5" s="844"/>
    </row>
    <row r="6" spans="1:24" ht="15">
      <c r="K6" s="583"/>
      <c r="L6" s="583"/>
      <c r="M6" s="583"/>
      <c r="N6" s="583"/>
      <c r="O6" s="583"/>
      <c r="P6" s="583"/>
      <c r="Q6" s="583"/>
      <c r="R6" s="583"/>
    </row>
    <row r="7" spans="1:24" ht="25.9" customHeight="1">
      <c r="A7" s="845" t="s">
        <v>965</v>
      </c>
      <c r="B7" s="845"/>
      <c r="O7" s="846" t="s">
        <v>967</v>
      </c>
      <c r="P7" s="846"/>
      <c r="Q7" s="846"/>
      <c r="R7" s="846"/>
      <c r="S7" s="846"/>
      <c r="T7" s="846"/>
      <c r="U7" s="846"/>
      <c r="V7" s="846"/>
    </row>
    <row r="8" spans="1:24" ht="52.15" customHeight="1">
      <c r="A8" s="824" t="s">
        <v>2</v>
      </c>
      <c r="B8" s="824" t="s">
        <v>146</v>
      </c>
      <c r="C8" s="825" t="s">
        <v>147</v>
      </c>
      <c r="D8" s="825"/>
      <c r="E8" s="825"/>
      <c r="F8" s="825" t="s">
        <v>148</v>
      </c>
      <c r="G8" s="824" t="s">
        <v>178</v>
      </c>
      <c r="H8" s="824"/>
      <c r="I8" s="824"/>
      <c r="J8" s="824"/>
      <c r="K8" s="824"/>
      <c r="L8" s="824"/>
      <c r="M8" s="824"/>
      <c r="N8" s="824"/>
      <c r="O8" s="824" t="s">
        <v>179</v>
      </c>
      <c r="P8" s="824"/>
      <c r="Q8" s="824"/>
      <c r="R8" s="824"/>
      <c r="S8" s="824"/>
      <c r="T8" s="824"/>
      <c r="U8" s="824"/>
      <c r="V8" s="824"/>
    </row>
    <row r="9" spans="1:24" ht="38.450000000000003" customHeight="1">
      <c r="A9" s="824"/>
      <c r="B9" s="824"/>
      <c r="C9" s="825" t="s">
        <v>250</v>
      </c>
      <c r="D9" s="825" t="s">
        <v>42</v>
      </c>
      <c r="E9" s="825" t="s">
        <v>43</v>
      </c>
      <c r="F9" s="825"/>
      <c r="G9" s="824" t="s">
        <v>180</v>
      </c>
      <c r="H9" s="824"/>
      <c r="I9" s="824"/>
      <c r="J9" s="824"/>
      <c r="K9" s="824" t="s">
        <v>165</v>
      </c>
      <c r="L9" s="824"/>
      <c r="M9" s="824"/>
      <c r="N9" s="824"/>
      <c r="O9" s="824" t="s">
        <v>149</v>
      </c>
      <c r="P9" s="824"/>
      <c r="Q9" s="824"/>
      <c r="R9" s="824"/>
      <c r="S9" s="824" t="s">
        <v>164</v>
      </c>
      <c r="T9" s="824"/>
      <c r="U9" s="824"/>
      <c r="V9" s="824"/>
    </row>
    <row r="10" spans="1:24" ht="22.9" customHeight="1">
      <c r="A10" s="824"/>
      <c r="B10" s="824"/>
      <c r="C10" s="825"/>
      <c r="D10" s="825"/>
      <c r="E10" s="825"/>
      <c r="F10" s="825"/>
      <c r="G10" s="826" t="s">
        <v>150</v>
      </c>
      <c r="H10" s="827"/>
      <c r="I10" s="828"/>
      <c r="J10" s="832" t="s">
        <v>151</v>
      </c>
      <c r="K10" s="835" t="s">
        <v>150</v>
      </c>
      <c r="L10" s="836"/>
      <c r="M10" s="837"/>
      <c r="N10" s="832" t="s">
        <v>151</v>
      </c>
      <c r="O10" s="835" t="s">
        <v>150</v>
      </c>
      <c r="P10" s="836"/>
      <c r="Q10" s="837"/>
      <c r="R10" s="832" t="s">
        <v>151</v>
      </c>
      <c r="S10" s="835" t="s">
        <v>150</v>
      </c>
      <c r="T10" s="836"/>
      <c r="U10" s="837"/>
      <c r="V10" s="832" t="s">
        <v>151</v>
      </c>
    </row>
    <row r="11" spans="1:24" ht="15" customHeight="1">
      <c r="A11" s="824"/>
      <c r="B11" s="824"/>
      <c r="C11" s="825"/>
      <c r="D11" s="825"/>
      <c r="E11" s="825"/>
      <c r="F11" s="825"/>
      <c r="G11" s="829"/>
      <c r="H11" s="830"/>
      <c r="I11" s="831"/>
      <c r="J11" s="833"/>
      <c r="K11" s="838"/>
      <c r="L11" s="839"/>
      <c r="M11" s="840"/>
      <c r="N11" s="833"/>
      <c r="O11" s="838"/>
      <c r="P11" s="839"/>
      <c r="Q11" s="840"/>
      <c r="R11" s="833"/>
      <c r="S11" s="838"/>
      <c r="T11" s="839"/>
      <c r="U11" s="840"/>
      <c r="V11" s="833"/>
    </row>
    <row r="12" spans="1:24" ht="15">
      <c r="A12" s="824"/>
      <c r="B12" s="824"/>
      <c r="C12" s="825"/>
      <c r="D12" s="825"/>
      <c r="E12" s="825"/>
      <c r="F12" s="825"/>
      <c r="G12" s="578" t="s">
        <v>250</v>
      </c>
      <c r="H12" s="578" t="s">
        <v>42</v>
      </c>
      <c r="I12" s="185" t="s">
        <v>43</v>
      </c>
      <c r="J12" s="834"/>
      <c r="K12" s="575" t="s">
        <v>250</v>
      </c>
      <c r="L12" s="575" t="s">
        <v>42</v>
      </c>
      <c r="M12" s="575" t="s">
        <v>43</v>
      </c>
      <c r="N12" s="834"/>
      <c r="O12" s="575" t="s">
        <v>250</v>
      </c>
      <c r="P12" s="575" t="s">
        <v>42</v>
      </c>
      <c r="Q12" s="575" t="s">
        <v>43</v>
      </c>
      <c r="R12" s="834"/>
      <c r="S12" s="575" t="s">
        <v>250</v>
      </c>
      <c r="T12" s="575" t="s">
        <v>42</v>
      </c>
      <c r="U12" s="575" t="s">
        <v>43</v>
      </c>
      <c r="V12" s="834"/>
    </row>
    <row r="13" spans="1:24" ht="15">
      <c r="A13" s="575">
        <v>1</v>
      </c>
      <c r="B13" s="575">
        <v>2</v>
      </c>
      <c r="C13" s="575">
        <v>3</v>
      </c>
      <c r="D13" s="575">
        <v>4</v>
      </c>
      <c r="E13" s="575">
        <v>5</v>
      </c>
      <c r="F13" s="575">
        <v>6</v>
      </c>
      <c r="G13" s="575">
        <v>7</v>
      </c>
      <c r="H13" s="575">
        <v>8</v>
      </c>
      <c r="I13" s="575">
        <v>9</v>
      </c>
      <c r="J13" s="575">
        <v>10</v>
      </c>
      <c r="K13" s="575">
        <v>11</v>
      </c>
      <c r="L13" s="575">
        <v>12</v>
      </c>
      <c r="M13" s="575">
        <v>13</v>
      </c>
      <c r="N13" s="575">
        <v>14</v>
      </c>
      <c r="O13" s="575">
        <v>15</v>
      </c>
      <c r="P13" s="575">
        <v>16</v>
      </c>
      <c r="Q13" s="575">
        <v>17</v>
      </c>
      <c r="R13" s="575">
        <v>18</v>
      </c>
      <c r="S13" s="575">
        <v>19</v>
      </c>
      <c r="T13" s="575">
        <v>20</v>
      </c>
      <c r="U13" s="575">
        <v>21</v>
      </c>
      <c r="V13" s="575">
        <v>22</v>
      </c>
    </row>
    <row r="14" spans="1:24" ht="20.45" customHeight="1">
      <c r="A14" s="579" t="s">
        <v>210</v>
      </c>
      <c r="B14" s="580"/>
      <c r="C14" s="575"/>
      <c r="D14" s="575"/>
      <c r="E14" s="575"/>
      <c r="F14" s="575"/>
      <c r="G14" s="575"/>
      <c r="H14" s="575"/>
      <c r="I14" s="575"/>
      <c r="J14" s="575"/>
      <c r="K14" s="575"/>
      <c r="L14" s="575"/>
      <c r="M14" s="575"/>
      <c r="N14" s="575"/>
      <c r="O14" s="575"/>
      <c r="P14" s="575"/>
      <c r="Q14" s="575"/>
      <c r="R14" s="575"/>
      <c r="S14" s="575"/>
      <c r="T14" s="575"/>
      <c r="U14" s="575"/>
      <c r="V14" s="575"/>
    </row>
    <row r="15" spans="1:24" ht="38.450000000000003" customHeight="1">
      <c r="A15" s="594">
        <v>1</v>
      </c>
      <c r="B15" s="599" t="s">
        <v>209</v>
      </c>
      <c r="C15" s="595">
        <v>4427.53</v>
      </c>
      <c r="D15" s="595">
        <v>450.75</v>
      </c>
      <c r="E15" s="595">
        <v>85.88</v>
      </c>
      <c r="F15" s="595" t="s">
        <v>964</v>
      </c>
      <c r="G15" s="602">
        <v>14983.92</v>
      </c>
      <c r="H15" s="602">
        <v>1525.44</v>
      </c>
      <c r="I15" s="602">
        <v>290.64</v>
      </c>
      <c r="J15" s="596">
        <v>43622</v>
      </c>
      <c r="K15" s="595">
        <v>14647.67</v>
      </c>
      <c r="L15" s="595">
        <v>1491.21</v>
      </c>
      <c r="M15" s="595">
        <v>284.12</v>
      </c>
      <c r="N15" s="750">
        <v>43626</v>
      </c>
      <c r="O15" s="595">
        <v>14647.67</v>
      </c>
      <c r="P15" s="595">
        <v>1491.21</v>
      </c>
      <c r="Q15" s="595">
        <v>284.12</v>
      </c>
      <c r="R15" s="596">
        <v>43633</v>
      </c>
      <c r="S15" s="595">
        <v>4759.18</v>
      </c>
      <c r="T15" s="595">
        <v>484.51</v>
      </c>
      <c r="U15" s="595">
        <v>92.31</v>
      </c>
      <c r="V15" s="596">
        <v>43633</v>
      </c>
    </row>
    <row r="16" spans="1:24" ht="31.9" customHeight="1">
      <c r="A16" s="594">
        <v>2</v>
      </c>
      <c r="B16" s="599" t="s">
        <v>152</v>
      </c>
      <c r="C16" s="595">
        <v>5631.88</v>
      </c>
      <c r="D16" s="595">
        <v>573.35</v>
      </c>
      <c r="E16" s="595">
        <v>109.24</v>
      </c>
      <c r="F16" s="596">
        <v>43736</v>
      </c>
      <c r="G16" s="602">
        <v>32375.97</v>
      </c>
      <c r="H16" s="602">
        <v>3296.03</v>
      </c>
      <c r="I16" s="602">
        <v>628</v>
      </c>
      <c r="J16" s="596">
        <v>43683</v>
      </c>
      <c r="K16" s="603">
        <v>31402.71</v>
      </c>
      <c r="L16" s="603">
        <v>3196.96</v>
      </c>
      <c r="M16" s="603">
        <v>609.11</v>
      </c>
      <c r="N16" s="750">
        <v>43689</v>
      </c>
      <c r="O16" s="595">
        <v>29812.560000000001</v>
      </c>
      <c r="P16" s="595">
        <v>3035.07</v>
      </c>
      <c r="Q16" s="595">
        <v>578.27</v>
      </c>
      <c r="R16" s="604">
        <v>43692</v>
      </c>
      <c r="S16" s="595">
        <v>29323.040000000001</v>
      </c>
      <c r="T16" s="595">
        <v>2985.24</v>
      </c>
      <c r="U16" s="595">
        <v>568.77</v>
      </c>
      <c r="V16" s="596">
        <v>43692</v>
      </c>
    </row>
    <row r="17" spans="1:28" ht="28.9" customHeight="1">
      <c r="A17" s="594">
        <v>3</v>
      </c>
      <c r="B17" s="599" t="s">
        <v>153</v>
      </c>
      <c r="C17" s="595">
        <v>7745.06</v>
      </c>
      <c r="D17" s="595">
        <v>788.49</v>
      </c>
      <c r="E17" s="595">
        <v>150.22999999999999</v>
      </c>
      <c r="F17" s="596">
        <v>43885</v>
      </c>
      <c r="G17" s="186"/>
      <c r="H17" s="186"/>
      <c r="I17" s="186"/>
      <c r="J17" s="186"/>
      <c r="K17" s="595"/>
      <c r="L17" s="595"/>
      <c r="M17" s="595"/>
      <c r="N17" s="596"/>
      <c r="O17" s="595"/>
      <c r="P17" s="595"/>
      <c r="Q17" s="595"/>
      <c r="R17" s="596"/>
      <c r="S17" s="595"/>
      <c r="T17" s="595"/>
      <c r="U17" s="595"/>
      <c r="V17" s="604"/>
    </row>
    <row r="18" spans="1:28" ht="28.9" customHeight="1">
      <c r="A18" s="597"/>
      <c r="B18" s="605"/>
      <c r="C18" s="595"/>
      <c r="D18" s="595"/>
      <c r="E18" s="595"/>
      <c r="F18" s="596"/>
      <c r="G18" s="186"/>
      <c r="H18" s="186"/>
      <c r="I18" s="186"/>
      <c r="J18" s="186"/>
      <c r="K18" s="595"/>
      <c r="L18" s="595"/>
      <c r="M18" s="595"/>
      <c r="N18" s="596"/>
      <c r="O18" s="595"/>
      <c r="P18" s="595"/>
      <c r="Q18" s="595"/>
      <c r="R18" s="596"/>
      <c r="S18" s="595"/>
      <c r="T18" s="595"/>
      <c r="U18" s="595"/>
      <c r="V18" s="596"/>
    </row>
    <row r="19" spans="1:28" ht="28.9" customHeight="1">
      <c r="A19" s="597"/>
      <c r="B19" s="605"/>
      <c r="C19" s="595"/>
      <c r="D19" s="595"/>
      <c r="E19" s="595"/>
      <c r="F19" s="596"/>
      <c r="G19" s="186"/>
      <c r="H19" s="186"/>
      <c r="I19" s="186"/>
      <c r="J19" s="186"/>
      <c r="K19" s="595"/>
      <c r="L19" s="595"/>
      <c r="M19" s="595"/>
      <c r="N19" s="596"/>
      <c r="O19" s="595"/>
      <c r="P19" s="595"/>
      <c r="Q19" s="595"/>
      <c r="R19" s="596"/>
      <c r="S19" s="595"/>
      <c r="T19" s="595"/>
      <c r="U19" s="595"/>
      <c r="V19" s="596"/>
    </row>
    <row r="20" spans="1:28" ht="52.15" customHeight="1">
      <c r="A20" s="597" t="s">
        <v>211</v>
      </c>
      <c r="B20" s="598"/>
      <c r="C20" s="186"/>
      <c r="D20" s="186"/>
      <c r="E20" s="186"/>
      <c r="F20" s="186"/>
      <c r="G20" s="601"/>
      <c r="H20" s="601"/>
      <c r="I20" s="601"/>
      <c r="J20" s="186"/>
      <c r="K20" s="186"/>
      <c r="L20" s="186"/>
      <c r="M20" s="186"/>
      <c r="N20" s="186"/>
      <c r="O20" s="186"/>
      <c r="P20" s="186"/>
      <c r="Q20" s="186"/>
      <c r="R20" s="186"/>
      <c r="S20" s="186"/>
      <c r="T20" s="186"/>
      <c r="U20" s="186"/>
      <c r="V20" s="186"/>
    </row>
    <row r="21" spans="1:28" ht="30" customHeight="1">
      <c r="A21" s="594">
        <v>4</v>
      </c>
      <c r="B21" s="599" t="s">
        <v>200</v>
      </c>
      <c r="C21" s="186"/>
      <c r="D21" s="186"/>
      <c r="E21" s="186"/>
      <c r="F21" s="186"/>
      <c r="G21" s="595">
        <v>6537.98</v>
      </c>
      <c r="H21" s="595">
        <v>665.6</v>
      </c>
      <c r="I21" s="595">
        <v>126.82</v>
      </c>
      <c r="J21" s="596">
        <v>43837</v>
      </c>
      <c r="K21" s="595">
        <v>6537.98</v>
      </c>
      <c r="L21" s="595">
        <v>665.6</v>
      </c>
      <c r="M21" s="595">
        <v>126.82</v>
      </c>
      <c r="N21" s="596">
        <v>43837</v>
      </c>
      <c r="O21" s="186"/>
      <c r="P21" s="186"/>
      <c r="Q21" s="186"/>
      <c r="R21" s="186"/>
      <c r="S21" s="186"/>
      <c r="T21" s="186"/>
      <c r="U21" s="186"/>
      <c r="V21" s="186"/>
    </row>
    <row r="22" spans="1:28" ht="30" customHeight="1">
      <c r="A22" s="594">
        <v>5</v>
      </c>
      <c r="B22" s="599" t="s">
        <v>131</v>
      </c>
      <c r="C22" s="186"/>
      <c r="D22" s="186"/>
      <c r="E22" s="186"/>
      <c r="F22" s="186"/>
      <c r="G22" s="186"/>
      <c r="H22" s="186"/>
      <c r="I22" s="186"/>
      <c r="J22" s="186"/>
      <c r="K22" s="186"/>
      <c r="L22" s="186"/>
      <c r="M22" s="186"/>
      <c r="N22" s="186"/>
      <c r="O22" s="186"/>
      <c r="P22" s="186"/>
      <c r="Q22" s="186"/>
      <c r="R22" s="186"/>
      <c r="S22" s="186"/>
      <c r="T22" s="186"/>
      <c r="U22" s="186"/>
      <c r="V22" s="186"/>
    </row>
    <row r="23" spans="1:28" ht="35.450000000000003" customHeight="1">
      <c r="A23" s="594">
        <v>6</v>
      </c>
      <c r="B23" s="600" t="s">
        <v>846</v>
      </c>
      <c r="C23" s="186"/>
      <c r="D23" s="186"/>
      <c r="E23" s="186"/>
      <c r="F23" s="186"/>
      <c r="G23" s="186"/>
      <c r="H23" s="186"/>
      <c r="I23" s="186"/>
      <c r="J23" s="186"/>
      <c r="K23" s="186"/>
      <c r="L23" s="186"/>
      <c r="M23" s="186"/>
      <c r="N23" s="186"/>
      <c r="O23" s="186"/>
      <c r="P23" s="186"/>
      <c r="Q23" s="186"/>
      <c r="R23" s="186"/>
      <c r="S23" s="186"/>
      <c r="T23" s="186"/>
      <c r="U23" s="186"/>
      <c r="V23" s="186"/>
    </row>
    <row r="26" spans="1:28" ht="14.25">
      <c r="A26" s="581" t="s">
        <v>166</v>
      </c>
      <c r="B26" s="581"/>
      <c r="C26" s="581"/>
      <c r="D26" s="581"/>
      <c r="E26" s="581"/>
      <c r="F26" s="581"/>
      <c r="G26" s="581"/>
      <c r="H26" s="581"/>
      <c r="I26" s="581"/>
      <c r="J26" s="581"/>
      <c r="K26" s="581"/>
      <c r="L26" s="581"/>
      <c r="M26" s="581"/>
      <c r="N26" s="581"/>
      <c r="O26" s="581"/>
      <c r="P26" s="581"/>
      <c r="Q26" s="581"/>
      <c r="R26" s="581"/>
      <c r="S26" s="581"/>
      <c r="T26" s="581"/>
      <c r="U26" s="581"/>
      <c r="V26" s="581"/>
    </row>
    <row r="27" spans="1:28" ht="14.25">
      <c r="A27" s="581"/>
      <c r="B27" s="581"/>
      <c r="C27" s="581"/>
      <c r="D27" s="581"/>
      <c r="E27" s="581"/>
      <c r="F27" s="581"/>
      <c r="G27" s="581"/>
      <c r="H27" s="581"/>
      <c r="I27" s="581"/>
      <c r="J27" s="581"/>
      <c r="K27" s="581"/>
      <c r="L27" s="581"/>
      <c r="M27" s="581"/>
      <c r="N27" s="581"/>
      <c r="O27" s="581"/>
      <c r="P27" s="581"/>
      <c r="Q27" s="581"/>
      <c r="R27" s="581"/>
      <c r="S27" s="581"/>
      <c r="T27" s="581"/>
      <c r="U27" s="581"/>
      <c r="V27" s="581"/>
    </row>
    <row r="28" spans="1:28" ht="24" customHeight="1">
      <c r="A28" s="848" t="s">
        <v>166</v>
      </c>
      <c r="B28" s="848"/>
      <c r="C28" s="848"/>
      <c r="D28" s="848"/>
      <c r="E28" s="848"/>
      <c r="F28" s="848"/>
      <c r="G28" s="848"/>
      <c r="H28" s="848"/>
      <c r="I28" s="848"/>
      <c r="J28" s="848"/>
      <c r="K28" s="848"/>
      <c r="L28" s="848"/>
      <c r="M28" s="848"/>
      <c r="N28" s="848"/>
      <c r="O28" s="848"/>
      <c r="P28" s="848"/>
      <c r="Q28" s="848"/>
      <c r="R28" s="848"/>
      <c r="S28" s="848"/>
      <c r="T28" s="848"/>
      <c r="U28" s="848"/>
      <c r="V28" s="848"/>
    </row>
    <row r="29" spans="1:28" ht="45.6" customHeight="1">
      <c r="A29" s="849" t="s">
        <v>1074</v>
      </c>
      <c r="B29" s="849"/>
      <c r="C29" s="849"/>
      <c r="D29" s="849"/>
      <c r="E29" s="849"/>
      <c r="F29" s="849"/>
      <c r="G29" s="849"/>
      <c r="H29" s="849"/>
      <c r="I29" s="849"/>
      <c r="J29" s="849"/>
      <c r="K29" s="849"/>
      <c r="L29" s="849"/>
      <c r="M29" s="849"/>
      <c r="N29" s="849"/>
      <c r="O29" s="849"/>
      <c r="P29" s="849"/>
      <c r="Q29" s="849"/>
      <c r="R29" s="849"/>
      <c r="S29" s="849"/>
      <c r="T29" s="849"/>
      <c r="U29" s="849"/>
      <c r="V29" s="849"/>
    </row>
    <row r="30" spans="1:28" ht="58.15" customHeight="1">
      <c r="A30" s="849"/>
      <c r="B30" s="849"/>
      <c r="C30" s="849"/>
      <c r="D30" s="849"/>
      <c r="E30" s="849"/>
      <c r="F30" s="849"/>
      <c r="G30" s="849"/>
      <c r="H30" s="849"/>
      <c r="I30" s="849"/>
      <c r="J30" s="849"/>
      <c r="K30" s="849"/>
      <c r="L30" s="849"/>
      <c r="M30" s="849"/>
      <c r="N30" s="849"/>
      <c r="O30" s="849"/>
      <c r="P30" s="849"/>
      <c r="Q30" s="849"/>
      <c r="R30" s="849"/>
      <c r="S30" s="849"/>
      <c r="T30" s="849"/>
      <c r="U30" s="849"/>
      <c r="V30" s="849"/>
      <c r="Z30" s="593"/>
      <c r="AA30" s="593"/>
      <c r="AB30" s="593"/>
    </row>
    <row r="31" spans="1:28">
      <c r="A31" s="83"/>
      <c r="B31" s="83"/>
      <c r="C31" s="83"/>
      <c r="D31" s="83"/>
      <c r="E31" s="83"/>
      <c r="F31" s="83"/>
      <c r="G31" s="83"/>
      <c r="H31" s="83"/>
      <c r="I31" s="83"/>
      <c r="J31" s="83"/>
      <c r="K31" s="83"/>
      <c r="L31" s="83"/>
      <c r="M31" s="83"/>
      <c r="N31" s="83"/>
      <c r="O31" s="83"/>
      <c r="P31" s="83"/>
      <c r="Q31" s="83"/>
      <c r="R31" s="83"/>
      <c r="W31" s="577"/>
      <c r="X31" s="577"/>
    </row>
    <row r="32" spans="1:28" ht="15.75" customHeight="1">
      <c r="A32" s="91" t="s">
        <v>1054</v>
      </c>
      <c r="B32" s="91"/>
      <c r="C32" s="91"/>
      <c r="D32" s="91"/>
      <c r="E32" s="91"/>
      <c r="F32" s="91"/>
      <c r="G32" s="91"/>
      <c r="H32" s="91"/>
      <c r="I32" s="91"/>
      <c r="J32" s="91"/>
      <c r="K32" s="91"/>
      <c r="L32" s="91"/>
      <c r="M32" s="83"/>
      <c r="N32" s="847"/>
      <c r="O32" s="847"/>
      <c r="P32" s="847"/>
      <c r="Q32" s="847"/>
      <c r="R32" s="847"/>
      <c r="S32" s="847"/>
      <c r="T32" s="847"/>
      <c r="U32" s="847"/>
      <c r="V32" s="847"/>
    </row>
    <row r="33" spans="1:25" ht="15.75" customHeight="1">
      <c r="A33" s="128"/>
      <c r="B33" s="128"/>
      <c r="C33" s="128"/>
      <c r="D33" s="128"/>
      <c r="E33" s="128"/>
      <c r="F33" s="128"/>
      <c r="G33" s="128"/>
      <c r="H33" s="128"/>
      <c r="I33" s="128"/>
      <c r="J33" s="128"/>
      <c r="K33" s="128"/>
      <c r="L33" s="128"/>
      <c r="M33" s="128"/>
      <c r="N33" s="128"/>
      <c r="O33" s="128"/>
      <c r="P33" s="847" t="s">
        <v>1056</v>
      </c>
      <c r="Q33" s="847"/>
      <c r="R33" s="128"/>
      <c r="S33" s="128"/>
      <c r="T33" s="128"/>
      <c r="U33" s="128"/>
      <c r="V33" s="128"/>
    </row>
    <row r="34" spans="1:25" ht="15.75" customHeight="1">
      <c r="A34" s="128"/>
      <c r="B34" s="128"/>
      <c r="C34" s="128"/>
      <c r="D34" s="128"/>
      <c r="E34" s="128"/>
      <c r="F34" s="128"/>
      <c r="G34" s="128"/>
      <c r="H34" s="128"/>
      <c r="I34" s="128"/>
      <c r="J34" s="128"/>
      <c r="K34" s="128"/>
      <c r="L34" s="128"/>
      <c r="M34" s="128"/>
      <c r="N34" s="128"/>
      <c r="O34" s="847" t="s">
        <v>13</v>
      </c>
      <c r="P34" s="847"/>
      <c r="Q34" s="847"/>
      <c r="R34" s="847"/>
      <c r="S34" s="128"/>
      <c r="T34" s="128"/>
      <c r="U34" s="128"/>
      <c r="V34" s="128"/>
    </row>
    <row r="35" spans="1:25" ht="15.75">
      <c r="O35" s="822" t="s">
        <v>1028</v>
      </c>
      <c r="P35" s="822"/>
      <c r="Q35" s="822"/>
      <c r="R35" s="822"/>
    </row>
    <row r="40" spans="1:25" ht="15.75">
      <c r="K40" s="608"/>
      <c r="L40" s="606"/>
      <c r="M40" s="606"/>
      <c r="N40" s="606"/>
      <c r="O40" s="608"/>
      <c r="P40" s="608"/>
      <c r="Q40" s="608"/>
      <c r="R40" s="606"/>
      <c r="S40" s="606"/>
      <c r="T40" s="606"/>
      <c r="U40" s="608"/>
      <c r="V40" s="608"/>
      <c r="W40" s="606"/>
      <c r="X40" s="606"/>
      <c r="Y40" s="606"/>
    </row>
    <row r="41" spans="1:25" ht="15.75">
      <c r="L41" s="607"/>
      <c r="M41" s="607"/>
      <c r="N41" s="607"/>
      <c r="O41" s="608"/>
      <c r="P41" s="608"/>
      <c r="Q41" s="608"/>
      <c r="R41" s="606"/>
      <c r="S41" s="606"/>
      <c r="T41" s="606"/>
      <c r="U41" s="608"/>
      <c r="V41" s="608"/>
      <c r="W41" s="606"/>
      <c r="X41" s="606"/>
      <c r="Y41" s="606"/>
    </row>
    <row r="42" spans="1:25" ht="15.75">
      <c r="L42" s="606"/>
      <c r="M42" s="606"/>
      <c r="N42" s="606"/>
      <c r="O42" s="608"/>
      <c r="P42" s="608"/>
      <c r="Q42" s="608"/>
      <c r="R42" s="606"/>
      <c r="S42" s="606"/>
      <c r="T42" s="606"/>
      <c r="U42" s="608"/>
      <c r="V42" s="608"/>
      <c r="W42" s="606"/>
      <c r="X42" s="606"/>
      <c r="Y42" s="606"/>
    </row>
    <row r="43" spans="1:25" ht="15.75">
      <c r="L43" s="606"/>
      <c r="M43" s="606"/>
      <c r="N43" s="606"/>
      <c r="O43" s="608"/>
      <c r="P43" s="608"/>
      <c r="Q43" s="608"/>
      <c r="R43" s="606"/>
      <c r="S43" s="606"/>
      <c r="T43" s="606"/>
      <c r="U43" s="608"/>
      <c r="V43" s="608"/>
      <c r="W43" s="606"/>
      <c r="X43" s="606"/>
      <c r="Y43" s="606"/>
    </row>
    <row r="44" spans="1:25" ht="15.75">
      <c r="L44" s="606"/>
      <c r="M44" s="606"/>
      <c r="N44" s="606"/>
      <c r="O44" s="608"/>
      <c r="P44" s="608"/>
      <c r="Q44" s="608"/>
      <c r="R44" s="606"/>
      <c r="S44" s="606"/>
      <c r="T44" s="606"/>
      <c r="U44" s="608"/>
      <c r="V44" s="608"/>
      <c r="W44" s="606"/>
      <c r="X44" s="606"/>
      <c r="Y44" s="606"/>
    </row>
    <row r="45" spans="1:25">
      <c r="L45" s="608"/>
      <c r="M45" s="608"/>
      <c r="N45" s="608"/>
      <c r="O45" s="608"/>
      <c r="P45" s="608"/>
      <c r="Q45" s="608"/>
      <c r="R45" s="608"/>
      <c r="S45" s="608"/>
      <c r="T45" s="608"/>
      <c r="U45" s="608"/>
      <c r="V45" s="608"/>
      <c r="W45" s="608"/>
      <c r="X45" s="608"/>
      <c r="Y45" s="608"/>
    </row>
    <row r="46" spans="1:25">
      <c r="L46" s="608"/>
      <c r="M46" s="608"/>
      <c r="N46" s="608"/>
      <c r="O46" s="608"/>
      <c r="P46" s="608"/>
      <c r="Q46" s="608"/>
      <c r="R46" s="608"/>
      <c r="S46" s="608"/>
      <c r="T46" s="608"/>
      <c r="U46" s="608"/>
      <c r="V46" s="608"/>
      <c r="W46" s="608"/>
      <c r="X46" s="608"/>
      <c r="Y46" s="608"/>
    </row>
    <row r="47" spans="1:25">
      <c r="L47" s="608"/>
      <c r="M47" s="608"/>
      <c r="N47" s="608"/>
      <c r="O47" s="608"/>
      <c r="P47" s="608"/>
      <c r="Q47" s="608"/>
      <c r="R47" s="608"/>
      <c r="S47" s="608"/>
      <c r="T47" s="608"/>
      <c r="U47" s="608"/>
      <c r="V47" s="608"/>
      <c r="W47" s="608"/>
      <c r="X47" s="608"/>
      <c r="Y47" s="608"/>
    </row>
    <row r="62" spans="15:17" ht="15.75">
      <c r="O62" s="606"/>
      <c r="P62" s="606"/>
      <c r="Q62" s="606"/>
    </row>
    <row r="63" spans="15:17" ht="15.75">
      <c r="O63" s="607"/>
      <c r="P63" s="607"/>
      <c r="Q63" s="607"/>
    </row>
    <row r="64" spans="15:17">
      <c r="O64" s="608"/>
      <c r="P64" s="608"/>
      <c r="Q64" s="608"/>
    </row>
  </sheetData>
  <mergeCells count="33">
    <mergeCell ref="P33:Q33"/>
    <mergeCell ref="O34:R34"/>
    <mergeCell ref="N32:V32"/>
    <mergeCell ref="K9:N9"/>
    <mergeCell ref="O9:R9"/>
    <mergeCell ref="S9:V9"/>
    <mergeCell ref="R10:R12"/>
    <mergeCell ref="O10:Q11"/>
    <mergeCell ref="A28:V28"/>
    <mergeCell ref="A29:V30"/>
    <mergeCell ref="V10:V12"/>
    <mergeCell ref="S10:U11"/>
    <mergeCell ref="C3:N3"/>
    <mergeCell ref="B5:S5"/>
    <mergeCell ref="U5:V5"/>
    <mergeCell ref="A7:B7"/>
    <mergeCell ref="O7:V7"/>
    <mergeCell ref="O35:R35"/>
    <mergeCell ref="F2:M2"/>
    <mergeCell ref="O8:V8"/>
    <mergeCell ref="A8:A12"/>
    <mergeCell ref="B8:B12"/>
    <mergeCell ref="C8:E8"/>
    <mergeCell ref="F8:F12"/>
    <mergeCell ref="G8:N8"/>
    <mergeCell ref="G10:I11"/>
    <mergeCell ref="J10:J12"/>
    <mergeCell ref="K10:M11"/>
    <mergeCell ref="N10:N12"/>
    <mergeCell ref="C9:C12"/>
    <mergeCell ref="D9:D12"/>
    <mergeCell ref="E9:E12"/>
    <mergeCell ref="G9:J9"/>
  </mergeCells>
  <printOptions horizontalCentered="1"/>
  <pageMargins left="0.70866141732283472" right="0.70866141732283472" top="0.23622047244094491" bottom="0" header="0.31496062992125984" footer="0.31496062992125984"/>
  <pageSetup paperSize="9" scale="51" orientation="landscape" r:id="rId1"/>
  <colBreaks count="1" manualBreakCount="1">
    <brk id="22" max="1048575" man="1"/>
  </colBreaks>
</worksheet>
</file>

<file path=xl/worksheets/sheet60.xml><?xml version="1.0" encoding="utf-8"?>
<worksheet xmlns="http://schemas.openxmlformats.org/spreadsheetml/2006/main" xmlns:r="http://schemas.openxmlformats.org/officeDocument/2006/relationships">
  <sheetPr>
    <pageSetUpPr fitToPage="1"/>
  </sheetPr>
  <dimension ref="A1:BA502"/>
  <sheetViews>
    <sheetView topLeftCell="A16" zoomScale="70" zoomScaleNormal="70" zoomScaleSheetLayoutView="100" workbookViewId="0">
      <selection activeCell="H12" sqref="H12"/>
    </sheetView>
  </sheetViews>
  <sheetFormatPr defaultColWidth="9.140625" defaultRowHeight="12.75"/>
  <cols>
    <col min="1" max="1" width="5.5703125" style="263" customWidth="1"/>
    <col min="2" max="2" width="28.140625" style="263" customWidth="1"/>
    <col min="3" max="3" width="18.7109375" style="263" customWidth="1"/>
    <col min="4" max="4" width="12.85546875" style="263" customWidth="1"/>
    <col min="5" max="8" width="9.85546875" style="249" customWidth="1"/>
    <col min="9" max="14" width="10" style="249" customWidth="1"/>
    <col min="15" max="16" width="15.85546875" style="263" customWidth="1"/>
    <col min="17" max="53" width="9.140625" style="263"/>
    <col min="54" max="16384" width="9.140625" style="249"/>
  </cols>
  <sheetData>
    <row r="1" spans="1:53" ht="12.75" customHeight="1">
      <c r="D1" s="1076"/>
      <c r="E1" s="1076"/>
      <c r="F1" s="263"/>
      <c r="G1" s="263"/>
      <c r="H1" s="263"/>
      <c r="I1" s="263"/>
      <c r="J1" s="263"/>
      <c r="K1" s="263"/>
      <c r="L1" s="263"/>
      <c r="M1" s="1077" t="s">
        <v>537</v>
      </c>
      <c r="N1" s="1077"/>
    </row>
    <row r="2" spans="1:53" ht="15.75">
      <c r="A2" s="1074" t="s">
        <v>0</v>
      </c>
      <c r="B2" s="1074"/>
      <c r="C2" s="1074"/>
      <c r="D2" s="1074"/>
      <c r="E2" s="1074"/>
      <c r="F2" s="1074"/>
      <c r="G2" s="1074"/>
      <c r="H2" s="1074"/>
      <c r="I2" s="1074"/>
      <c r="J2" s="1074"/>
      <c r="K2" s="1074"/>
      <c r="L2" s="1074"/>
      <c r="M2" s="1074"/>
      <c r="N2" s="1074"/>
    </row>
    <row r="3" spans="1:53" ht="18">
      <c r="A3" s="1075" t="s">
        <v>747</v>
      </c>
      <c r="B3" s="1075"/>
      <c r="C3" s="1075"/>
      <c r="D3" s="1075"/>
      <c r="E3" s="1075"/>
      <c r="F3" s="1075"/>
      <c r="G3" s="1075"/>
      <c r="H3" s="1075"/>
      <c r="I3" s="1075"/>
      <c r="J3" s="1075"/>
      <c r="K3" s="1075"/>
      <c r="L3" s="1075"/>
      <c r="M3" s="1075"/>
      <c r="N3" s="1075"/>
    </row>
    <row r="4" spans="1:53" ht="12.75" customHeight="1">
      <c r="A4" s="1073" t="s">
        <v>756</v>
      </c>
      <c r="B4" s="1073"/>
      <c r="C4" s="1073"/>
      <c r="D4" s="1073"/>
      <c r="E4" s="1073"/>
      <c r="F4" s="1073"/>
      <c r="G4" s="1073"/>
      <c r="H4" s="1073"/>
      <c r="I4" s="1073"/>
      <c r="J4" s="1073"/>
      <c r="K4" s="1073"/>
      <c r="L4" s="1073"/>
      <c r="M4" s="1073"/>
      <c r="N4" s="1073"/>
    </row>
    <row r="5" spans="1:53" s="250" customFormat="1" ht="18.600000000000001" customHeight="1">
      <c r="A5" s="1073"/>
      <c r="B5" s="1073"/>
      <c r="C5" s="1073"/>
      <c r="D5" s="1073"/>
      <c r="E5" s="1073"/>
      <c r="F5" s="1073"/>
      <c r="G5" s="1073"/>
      <c r="H5" s="1073"/>
      <c r="I5" s="1073"/>
      <c r="J5" s="1073"/>
      <c r="K5" s="1073"/>
      <c r="L5" s="1073"/>
      <c r="M5" s="1073"/>
      <c r="N5" s="1073"/>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row>
    <row r="6" spans="1:53">
      <c r="A6" s="1061"/>
      <c r="B6" s="1061"/>
      <c r="C6" s="1061"/>
      <c r="D6" s="1061"/>
      <c r="E6" s="1061"/>
      <c r="F6" s="1061"/>
      <c r="G6" s="1061"/>
      <c r="H6" s="1061"/>
      <c r="I6" s="1061"/>
      <c r="J6" s="1061"/>
      <c r="K6" s="1061"/>
      <c r="L6" s="1061"/>
      <c r="M6" s="1061"/>
      <c r="N6" s="1061"/>
    </row>
    <row r="7" spans="1:53" ht="19.149999999999999" customHeight="1">
      <c r="A7" s="1066" t="s">
        <v>900</v>
      </c>
      <c r="B7" s="1066"/>
      <c r="D7" s="292"/>
      <c r="E7" s="263"/>
      <c r="F7" s="263"/>
      <c r="G7" s="263"/>
      <c r="H7" s="1062"/>
      <c r="I7" s="1062"/>
      <c r="J7" s="1062"/>
      <c r="K7" s="1062"/>
      <c r="L7" s="1062"/>
      <c r="M7" s="1062"/>
      <c r="N7" s="1062"/>
    </row>
    <row r="8" spans="1:53" ht="44.45" customHeight="1">
      <c r="A8" s="1000" t="s">
        <v>2</v>
      </c>
      <c r="B8" s="1000" t="s">
        <v>3</v>
      </c>
      <c r="C8" s="1078" t="s">
        <v>488</v>
      </c>
      <c r="D8" s="1067" t="s">
        <v>84</v>
      </c>
      <c r="E8" s="1063" t="s">
        <v>85</v>
      </c>
      <c r="F8" s="1064"/>
      <c r="G8" s="1064"/>
      <c r="H8" s="1065"/>
      <c r="I8" s="1000" t="s">
        <v>652</v>
      </c>
      <c r="J8" s="1000"/>
      <c r="K8" s="1000"/>
      <c r="L8" s="1000"/>
      <c r="M8" s="1000"/>
      <c r="N8" s="1000"/>
      <c r="O8" s="1070" t="s">
        <v>709</v>
      </c>
      <c r="P8" s="1070"/>
    </row>
    <row r="9" spans="1:53" ht="44.45" customHeight="1">
      <c r="A9" s="1000"/>
      <c r="B9" s="1000"/>
      <c r="C9" s="1079"/>
      <c r="D9" s="1068"/>
      <c r="E9" s="310" t="s">
        <v>90</v>
      </c>
      <c r="F9" s="310" t="s">
        <v>19</v>
      </c>
      <c r="G9" s="310" t="s">
        <v>41</v>
      </c>
      <c r="H9" s="310" t="s">
        <v>688</v>
      </c>
      <c r="I9" s="316" t="s">
        <v>17</v>
      </c>
      <c r="J9" s="316" t="s">
        <v>653</v>
      </c>
      <c r="K9" s="316" t="s">
        <v>654</v>
      </c>
      <c r="L9" s="316" t="s">
        <v>655</v>
      </c>
      <c r="M9" s="316" t="s">
        <v>656</v>
      </c>
      <c r="N9" s="316" t="s">
        <v>657</v>
      </c>
      <c r="O9" s="329" t="s">
        <v>715</v>
      </c>
      <c r="P9" s="329" t="s">
        <v>713</v>
      </c>
    </row>
    <row r="10" spans="1:53" s="325" customFormat="1">
      <c r="A10" s="323">
        <v>1</v>
      </c>
      <c r="B10" s="323">
        <v>2</v>
      </c>
      <c r="C10" s="323">
        <v>3</v>
      </c>
      <c r="D10" s="323">
        <v>4</v>
      </c>
      <c r="E10" s="323">
        <v>5</v>
      </c>
      <c r="F10" s="323">
        <v>6</v>
      </c>
      <c r="G10" s="323">
        <v>7</v>
      </c>
      <c r="H10" s="323">
        <v>8</v>
      </c>
      <c r="I10" s="323">
        <v>9</v>
      </c>
      <c r="J10" s="323">
        <v>10</v>
      </c>
      <c r="K10" s="323">
        <v>11</v>
      </c>
      <c r="L10" s="323">
        <v>12</v>
      </c>
      <c r="M10" s="323">
        <v>13</v>
      </c>
      <c r="N10" s="323">
        <v>14</v>
      </c>
      <c r="O10" s="323">
        <v>15</v>
      </c>
      <c r="P10" s="323">
        <v>16</v>
      </c>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7"/>
      <c r="AY10" s="537"/>
      <c r="AZ10" s="537"/>
      <c r="BA10" s="537"/>
    </row>
    <row r="11" spans="1:53" ht="35.450000000000003" customHeight="1">
      <c r="A11" s="530">
        <v>1</v>
      </c>
      <c r="B11" s="531" t="s">
        <v>901</v>
      </c>
      <c r="C11" s="529">
        <v>0</v>
      </c>
      <c r="D11" s="529">
        <v>0</v>
      </c>
      <c r="E11" s="528">
        <v>0</v>
      </c>
      <c r="F11" s="528">
        <v>0</v>
      </c>
      <c r="G11" s="528">
        <v>0</v>
      </c>
      <c r="H11" s="528">
        <v>0</v>
      </c>
      <c r="I11" s="528">
        <v>0</v>
      </c>
      <c r="J11" s="528">
        <v>0</v>
      </c>
      <c r="K11" s="528">
        <v>0</v>
      </c>
      <c r="L11" s="528">
        <v>0</v>
      </c>
      <c r="M11" s="528">
        <v>0</v>
      </c>
      <c r="N11" s="528">
        <v>0</v>
      </c>
      <c r="O11" s="528">
        <v>0</v>
      </c>
      <c r="P11" s="528">
        <v>0</v>
      </c>
    </row>
    <row r="12" spans="1:53" ht="35.450000000000003" customHeight="1">
      <c r="A12" s="530">
        <v>2</v>
      </c>
      <c r="B12" s="531" t="s">
        <v>902</v>
      </c>
      <c r="C12" s="529">
        <v>0</v>
      </c>
      <c r="D12" s="529">
        <v>0</v>
      </c>
      <c r="E12" s="528">
        <v>0</v>
      </c>
      <c r="F12" s="528">
        <v>0</v>
      </c>
      <c r="G12" s="528">
        <v>0</v>
      </c>
      <c r="H12" s="528">
        <v>0</v>
      </c>
      <c r="I12" s="528">
        <v>0</v>
      </c>
      <c r="J12" s="528">
        <v>0</v>
      </c>
      <c r="K12" s="528">
        <v>0</v>
      </c>
      <c r="L12" s="528">
        <v>0</v>
      </c>
      <c r="M12" s="528">
        <v>0</v>
      </c>
      <c r="N12" s="528">
        <v>0</v>
      </c>
      <c r="O12" s="528">
        <v>0</v>
      </c>
      <c r="P12" s="528">
        <v>0</v>
      </c>
    </row>
    <row r="13" spans="1:53" ht="35.450000000000003" customHeight="1">
      <c r="A13" s="530">
        <v>3</v>
      </c>
      <c r="B13" s="531" t="s">
        <v>903</v>
      </c>
      <c r="C13" s="529">
        <v>0</v>
      </c>
      <c r="D13" s="529">
        <v>0</v>
      </c>
      <c r="E13" s="528">
        <v>0</v>
      </c>
      <c r="F13" s="528">
        <v>0</v>
      </c>
      <c r="G13" s="528">
        <v>0</v>
      </c>
      <c r="H13" s="528">
        <v>0</v>
      </c>
      <c r="I13" s="528">
        <v>0</v>
      </c>
      <c r="J13" s="528">
        <v>0</v>
      </c>
      <c r="K13" s="528">
        <v>0</v>
      </c>
      <c r="L13" s="528">
        <v>0</v>
      </c>
      <c r="M13" s="528">
        <v>0</v>
      </c>
      <c r="N13" s="528">
        <v>0</v>
      </c>
      <c r="O13" s="528">
        <v>0</v>
      </c>
      <c r="P13" s="528">
        <v>0</v>
      </c>
    </row>
    <row r="14" spans="1:53" ht="35.450000000000003" customHeight="1">
      <c r="A14" s="530">
        <v>4</v>
      </c>
      <c r="B14" s="531" t="s">
        <v>904</v>
      </c>
      <c r="C14" s="529">
        <v>0</v>
      </c>
      <c r="D14" s="529">
        <v>0</v>
      </c>
      <c r="E14" s="528">
        <v>0</v>
      </c>
      <c r="F14" s="528">
        <v>0</v>
      </c>
      <c r="G14" s="528">
        <v>0</v>
      </c>
      <c r="H14" s="528">
        <v>0</v>
      </c>
      <c r="I14" s="528">
        <v>0</v>
      </c>
      <c r="J14" s="528">
        <v>0</v>
      </c>
      <c r="K14" s="528">
        <v>0</v>
      </c>
      <c r="L14" s="528">
        <v>0</v>
      </c>
      <c r="M14" s="528">
        <v>0</v>
      </c>
      <c r="N14" s="528">
        <v>0</v>
      </c>
      <c r="O14" s="528">
        <v>0</v>
      </c>
      <c r="P14" s="528">
        <v>0</v>
      </c>
    </row>
    <row r="15" spans="1:53" ht="35.450000000000003" customHeight="1">
      <c r="A15" s="530">
        <v>5</v>
      </c>
      <c r="B15" s="531" t="s">
        <v>905</v>
      </c>
      <c r="C15" s="529">
        <v>0</v>
      </c>
      <c r="D15" s="529">
        <v>0</v>
      </c>
      <c r="E15" s="528">
        <v>0</v>
      </c>
      <c r="F15" s="528">
        <v>0</v>
      </c>
      <c r="G15" s="528">
        <v>0</v>
      </c>
      <c r="H15" s="528">
        <v>0</v>
      </c>
      <c r="I15" s="528">
        <v>0</v>
      </c>
      <c r="J15" s="528">
        <v>0</v>
      </c>
      <c r="K15" s="528">
        <v>0</v>
      </c>
      <c r="L15" s="528">
        <v>0</v>
      </c>
      <c r="M15" s="528">
        <v>0</v>
      </c>
      <c r="N15" s="528">
        <v>0</v>
      </c>
      <c r="O15" s="528">
        <v>0</v>
      </c>
      <c r="P15" s="528">
        <v>0</v>
      </c>
    </row>
    <row r="16" spans="1:53" ht="35.450000000000003" customHeight="1">
      <c r="A16" s="530">
        <v>6</v>
      </c>
      <c r="B16" s="531" t="s">
        <v>906</v>
      </c>
      <c r="C16" s="529">
        <v>0</v>
      </c>
      <c r="D16" s="529">
        <v>0</v>
      </c>
      <c r="E16" s="528">
        <v>0</v>
      </c>
      <c r="F16" s="528">
        <v>0</v>
      </c>
      <c r="G16" s="528">
        <v>0</v>
      </c>
      <c r="H16" s="528">
        <v>0</v>
      </c>
      <c r="I16" s="528">
        <v>0</v>
      </c>
      <c r="J16" s="528">
        <v>0</v>
      </c>
      <c r="K16" s="528">
        <v>0</v>
      </c>
      <c r="L16" s="528">
        <v>0</v>
      </c>
      <c r="M16" s="528">
        <v>0</v>
      </c>
      <c r="N16" s="528">
        <v>0</v>
      </c>
      <c r="O16" s="528">
        <v>0</v>
      </c>
      <c r="P16" s="528">
        <v>0</v>
      </c>
    </row>
    <row r="17" spans="1:53" ht="35.450000000000003" customHeight="1">
      <c r="A17" s="530">
        <v>7</v>
      </c>
      <c r="B17" s="531" t="s">
        <v>907</v>
      </c>
      <c r="C17" s="529">
        <v>0</v>
      </c>
      <c r="D17" s="529">
        <v>0</v>
      </c>
      <c r="E17" s="528">
        <v>0</v>
      </c>
      <c r="F17" s="528">
        <v>0</v>
      </c>
      <c r="G17" s="528">
        <v>0</v>
      </c>
      <c r="H17" s="528">
        <v>0</v>
      </c>
      <c r="I17" s="528">
        <v>0</v>
      </c>
      <c r="J17" s="528">
        <v>0</v>
      </c>
      <c r="K17" s="528">
        <v>0</v>
      </c>
      <c r="L17" s="528">
        <v>0</v>
      </c>
      <c r="M17" s="528">
        <v>0</v>
      </c>
      <c r="N17" s="528">
        <v>0</v>
      </c>
      <c r="O17" s="528">
        <v>0</v>
      </c>
      <c r="P17" s="528">
        <v>0</v>
      </c>
    </row>
    <row r="18" spans="1:53" ht="35.450000000000003" customHeight="1">
      <c r="A18" s="530">
        <v>8</v>
      </c>
      <c r="B18" s="531" t="s">
        <v>908</v>
      </c>
      <c r="C18" s="529">
        <v>0</v>
      </c>
      <c r="D18" s="529">
        <v>0</v>
      </c>
      <c r="E18" s="528">
        <v>0</v>
      </c>
      <c r="F18" s="528">
        <v>0</v>
      </c>
      <c r="G18" s="528">
        <v>0</v>
      </c>
      <c r="H18" s="528">
        <v>0</v>
      </c>
      <c r="I18" s="528">
        <v>0</v>
      </c>
      <c r="J18" s="528">
        <v>0</v>
      </c>
      <c r="K18" s="528">
        <v>0</v>
      </c>
      <c r="L18" s="528">
        <v>0</v>
      </c>
      <c r="M18" s="528">
        <v>0</v>
      </c>
      <c r="N18" s="528">
        <v>0</v>
      </c>
      <c r="O18" s="528">
        <v>0</v>
      </c>
      <c r="P18" s="528">
        <v>0</v>
      </c>
    </row>
    <row r="19" spans="1:53" ht="35.450000000000003" customHeight="1">
      <c r="A19" s="530">
        <v>9</v>
      </c>
      <c r="B19" s="531" t="s">
        <v>909</v>
      </c>
      <c r="C19" s="529">
        <v>0</v>
      </c>
      <c r="D19" s="529">
        <v>0</v>
      </c>
      <c r="E19" s="528">
        <v>0</v>
      </c>
      <c r="F19" s="528">
        <v>0</v>
      </c>
      <c r="G19" s="528">
        <v>0</v>
      </c>
      <c r="H19" s="528">
        <v>0</v>
      </c>
      <c r="I19" s="528">
        <v>0</v>
      </c>
      <c r="J19" s="528">
        <v>0</v>
      </c>
      <c r="K19" s="528">
        <v>0</v>
      </c>
      <c r="L19" s="528">
        <v>0</v>
      </c>
      <c r="M19" s="528">
        <v>0</v>
      </c>
      <c r="N19" s="528">
        <v>0</v>
      </c>
      <c r="O19" s="528">
        <v>0</v>
      </c>
      <c r="P19" s="528">
        <v>0</v>
      </c>
    </row>
    <row r="20" spans="1:53" ht="35.450000000000003" customHeight="1">
      <c r="A20" s="530">
        <v>10</v>
      </c>
      <c r="B20" s="531" t="s">
        <v>910</v>
      </c>
      <c r="C20" s="529">
        <v>0</v>
      </c>
      <c r="D20" s="529">
        <v>0</v>
      </c>
      <c r="E20" s="528">
        <v>0</v>
      </c>
      <c r="F20" s="528">
        <v>0</v>
      </c>
      <c r="G20" s="528">
        <v>0</v>
      </c>
      <c r="H20" s="528">
        <v>0</v>
      </c>
      <c r="I20" s="528">
        <v>0</v>
      </c>
      <c r="J20" s="528">
        <v>0</v>
      </c>
      <c r="K20" s="528">
        <v>0</v>
      </c>
      <c r="L20" s="528">
        <v>0</v>
      </c>
      <c r="M20" s="528">
        <v>0</v>
      </c>
      <c r="N20" s="528">
        <v>0</v>
      </c>
      <c r="O20" s="528">
        <v>0</v>
      </c>
      <c r="P20" s="528">
        <v>0</v>
      </c>
    </row>
    <row r="21" spans="1:53" ht="35.450000000000003" customHeight="1">
      <c r="A21" s="530">
        <v>11</v>
      </c>
      <c r="B21" s="531" t="s">
        <v>911</v>
      </c>
      <c r="C21" s="529">
        <v>0</v>
      </c>
      <c r="D21" s="529">
        <v>0</v>
      </c>
      <c r="E21" s="528">
        <v>0</v>
      </c>
      <c r="F21" s="528">
        <v>0</v>
      </c>
      <c r="G21" s="528">
        <v>0</v>
      </c>
      <c r="H21" s="528">
        <v>0</v>
      </c>
      <c r="I21" s="528">
        <v>0</v>
      </c>
      <c r="J21" s="528">
        <v>0</v>
      </c>
      <c r="K21" s="528">
        <v>0</v>
      </c>
      <c r="L21" s="528">
        <v>0</v>
      </c>
      <c r="M21" s="528">
        <v>0</v>
      </c>
      <c r="N21" s="528">
        <v>0</v>
      </c>
      <c r="O21" s="528">
        <v>0</v>
      </c>
      <c r="P21" s="528">
        <v>0</v>
      </c>
    </row>
    <row r="22" spans="1:53" ht="35.450000000000003" customHeight="1">
      <c r="A22" s="530">
        <v>12</v>
      </c>
      <c r="B22" s="531" t="s">
        <v>912</v>
      </c>
      <c r="C22" s="529">
        <v>0</v>
      </c>
      <c r="D22" s="529">
        <v>0</v>
      </c>
      <c r="E22" s="528">
        <v>0</v>
      </c>
      <c r="F22" s="528">
        <v>0</v>
      </c>
      <c r="G22" s="528">
        <v>0</v>
      </c>
      <c r="H22" s="528">
        <v>0</v>
      </c>
      <c r="I22" s="528">
        <v>0</v>
      </c>
      <c r="J22" s="528">
        <v>0</v>
      </c>
      <c r="K22" s="528">
        <v>0</v>
      </c>
      <c r="L22" s="528">
        <v>0</v>
      </c>
      <c r="M22" s="528">
        <v>0</v>
      </c>
      <c r="N22" s="528">
        <v>0</v>
      </c>
      <c r="O22" s="528">
        <v>0</v>
      </c>
      <c r="P22" s="528">
        <v>0</v>
      </c>
    </row>
    <row r="23" spans="1:53" ht="35.450000000000003" customHeight="1">
      <c r="A23" s="530">
        <v>13</v>
      </c>
      <c r="B23" s="531" t="s">
        <v>913</v>
      </c>
      <c r="C23" s="529">
        <v>0</v>
      </c>
      <c r="D23" s="529">
        <v>0</v>
      </c>
      <c r="E23" s="528">
        <v>0</v>
      </c>
      <c r="F23" s="528">
        <v>0</v>
      </c>
      <c r="G23" s="528">
        <v>0</v>
      </c>
      <c r="H23" s="528">
        <v>0</v>
      </c>
      <c r="I23" s="528">
        <v>0</v>
      </c>
      <c r="J23" s="528">
        <v>0</v>
      </c>
      <c r="K23" s="528">
        <v>0</v>
      </c>
      <c r="L23" s="528">
        <v>0</v>
      </c>
      <c r="M23" s="528">
        <v>0</v>
      </c>
      <c r="N23" s="528">
        <v>0</v>
      </c>
      <c r="O23" s="528">
        <v>0</v>
      </c>
      <c r="P23" s="528">
        <v>0</v>
      </c>
    </row>
    <row r="24" spans="1:53" ht="35.450000000000003" customHeight="1">
      <c r="A24" s="530">
        <v>14</v>
      </c>
      <c r="B24" s="531" t="s">
        <v>914</v>
      </c>
      <c r="C24" s="529">
        <v>0</v>
      </c>
      <c r="D24" s="529">
        <v>0</v>
      </c>
      <c r="E24" s="528">
        <v>0</v>
      </c>
      <c r="F24" s="528">
        <v>0</v>
      </c>
      <c r="G24" s="528">
        <v>0</v>
      </c>
      <c r="H24" s="528">
        <v>0</v>
      </c>
      <c r="I24" s="528">
        <v>0</v>
      </c>
      <c r="J24" s="528">
        <v>0</v>
      </c>
      <c r="K24" s="528">
        <v>0</v>
      </c>
      <c r="L24" s="528">
        <v>0</v>
      </c>
      <c r="M24" s="528">
        <v>0</v>
      </c>
      <c r="N24" s="528">
        <v>0</v>
      </c>
      <c r="O24" s="528">
        <v>0</v>
      </c>
      <c r="P24" s="528">
        <v>0</v>
      </c>
    </row>
    <row r="25" spans="1:53" ht="30.6" customHeight="1">
      <c r="A25" s="1071" t="s">
        <v>17</v>
      </c>
      <c r="B25" s="1080"/>
      <c r="C25" s="647">
        <v>0</v>
      </c>
      <c r="D25" s="539">
        <v>0</v>
      </c>
      <c r="E25" s="540">
        <v>0</v>
      </c>
      <c r="F25" s="540">
        <v>0</v>
      </c>
      <c r="G25" s="540">
        <v>0</v>
      </c>
      <c r="H25" s="540">
        <v>0</v>
      </c>
      <c r="I25" s="540">
        <v>0</v>
      </c>
      <c r="J25" s="540">
        <v>0</v>
      </c>
      <c r="K25" s="540">
        <v>0</v>
      </c>
      <c r="L25" s="540">
        <v>0</v>
      </c>
      <c r="M25" s="540">
        <v>0</v>
      </c>
      <c r="N25" s="540">
        <v>0</v>
      </c>
      <c r="O25" s="540">
        <v>0</v>
      </c>
      <c r="P25" s="540">
        <v>0</v>
      </c>
    </row>
    <row r="26" spans="1:53">
      <c r="A26" s="267"/>
      <c r="B26" s="267"/>
      <c r="C26" s="267"/>
      <c r="D26" s="267"/>
      <c r="E26" s="263"/>
      <c r="F26" s="263"/>
      <c r="G26" s="263"/>
      <c r="H26" s="263"/>
      <c r="I26" s="263"/>
      <c r="J26" s="263"/>
      <c r="K26" s="263"/>
      <c r="L26" s="263"/>
      <c r="M26" s="263"/>
      <c r="N26" s="263"/>
    </row>
    <row r="27" spans="1:53">
      <c r="A27" s="268"/>
      <c r="B27" s="269"/>
      <c r="C27" s="269"/>
      <c r="D27" s="267"/>
      <c r="E27" s="263"/>
      <c r="F27" s="263"/>
      <c r="G27" s="263"/>
      <c r="H27" s="263"/>
      <c r="I27" s="263"/>
      <c r="J27" s="263"/>
      <c r="K27" s="263"/>
      <c r="L27" s="263"/>
      <c r="M27" s="263"/>
      <c r="N27" s="263"/>
    </row>
    <row r="28" spans="1:53">
      <c r="A28" s="270"/>
      <c r="B28" s="270"/>
      <c r="C28" s="270"/>
      <c r="E28" s="263"/>
      <c r="F28" s="263"/>
      <c r="G28" s="263"/>
      <c r="H28" s="263"/>
      <c r="I28" s="263"/>
      <c r="J28" s="263"/>
      <c r="K28" s="263"/>
      <c r="L28" s="263"/>
      <c r="M28" s="263"/>
      <c r="N28" s="263"/>
    </row>
    <row r="29" spans="1:53">
      <c r="A29" s="270"/>
      <c r="B29" s="270"/>
      <c r="C29" s="270"/>
      <c r="E29" s="263"/>
      <c r="F29" s="263"/>
      <c r="G29" s="263"/>
      <c r="H29" s="263"/>
      <c r="I29" s="263"/>
      <c r="J29" s="263"/>
      <c r="K29" s="263"/>
      <c r="L29" s="263"/>
      <c r="M29" s="263"/>
      <c r="N29" s="263"/>
    </row>
    <row r="30" spans="1:53">
      <c r="A30" s="270"/>
      <c r="B30" s="270"/>
      <c r="C30" s="270"/>
      <c r="E30" s="263"/>
      <c r="F30" s="263"/>
      <c r="G30" s="263"/>
      <c r="H30" s="263"/>
      <c r="I30" s="263"/>
      <c r="J30" s="263"/>
      <c r="K30" s="263"/>
      <c r="L30" s="263"/>
      <c r="M30" s="263"/>
      <c r="N30" s="263"/>
    </row>
    <row r="31" spans="1:53">
      <c r="A31" s="270"/>
      <c r="B31" s="270"/>
      <c r="C31" s="270"/>
      <c r="E31" s="263"/>
      <c r="F31" s="263"/>
      <c r="G31" s="263"/>
      <c r="H31" s="263"/>
      <c r="I31" s="263"/>
      <c r="J31" s="263"/>
      <c r="K31" s="263"/>
      <c r="L31" s="263"/>
      <c r="M31" s="263"/>
      <c r="N31" s="263"/>
    </row>
    <row r="32" spans="1:53" s="250" customFormat="1" ht="22.15" customHeight="1">
      <c r="A32" s="722" t="s">
        <v>1054</v>
      </c>
      <c r="B32" s="318"/>
      <c r="C32" s="318"/>
      <c r="D32" s="722"/>
      <c r="E32" s="318"/>
      <c r="F32" s="722"/>
      <c r="G32" s="722"/>
      <c r="H32" s="722"/>
      <c r="I32" s="722"/>
      <c r="J32" s="722"/>
      <c r="K32" s="722"/>
      <c r="L32" s="722"/>
      <c r="M32" s="722" t="s">
        <v>1056</v>
      </c>
      <c r="N32" s="722"/>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row>
    <row r="33" spans="1:53" s="250" customFormat="1" ht="22.15" customHeight="1">
      <c r="A33" s="318"/>
      <c r="B33" s="318"/>
      <c r="C33" s="318"/>
      <c r="D33" s="318"/>
      <c r="E33" s="722"/>
      <c r="F33" s="1069" t="s">
        <v>13</v>
      </c>
      <c r="G33" s="1069"/>
      <c r="H33" s="1069"/>
      <c r="I33" s="1069"/>
      <c r="J33" s="1069"/>
      <c r="K33" s="1069"/>
      <c r="L33" s="1069"/>
      <c r="M33" s="1069"/>
      <c r="N33" s="1069"/>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row>
    <row r="34" spans="1:53" s="250" customFormat="1" ht="22.15" customHeight="1">
      <c r="A34" s="318"/>
      <c r="B34" s="318"/>
      <c r="C34" s="318"/>
      <c r="D34" s="318"/>
      <c r="E34" s="1069" t="s">
        <v>1026</v>
      </c>
      <c r="F34" s="1069"/>
      <c r="G34" s="1069"/>
      <c r="H34" s="1069"/>
      <c r="I34" s="1069"/>
      <c r="J34" s="1069"/>
      <c r="K34" s="1069"/>
      <c r="L34" s="1069"/>
      <c r="M34" s="1069"/>
      <c r="N34" s="1069"/>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row>
    <row r="35" spans="1:53" s="250" customFormat="1" ht="22.15" customHeight="1">
      <c r="A35" s="722"/>
      <c r="B35" s="722"/>
      <c r="C35" s="318"/>
      <c r="D35" s="318"/>
      <c r="E35" s="318"/>
      <c r="F35" s="722"/>
      <c r="G35" s="722"/>
      <c r="H35" s="722"/>
      <c r="I35" s="722"/>
      <c r="J35" s="722"/>
      <c r="K35" s="722"/>
      <c r="L35" s="722" t="s">
        <v>710</v>
      </c>
      <c r="M35" s="722"/>
      <c r="N35" s="722"/>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row>
    <row r="36" spans="1:53" s="318" customFormat="1" ht="22.15" customHeight="1"/>
    <row r="37" spans="1:53" s="263" customFormat="1">
      <c r="A37" s="1061"/>
      <c r="B37" s="1061"/>
      <c r="C37" s="1061"/>
      <c r="D37" s="1061"/>
      <c r="E37" s="1061"/>
      <c r="F37" s="1061"/>
      <c r="G37" s="1061"/>
      <c r="H37" s="1061"/>
      <c r="I37" s="1061"/>
      <c r="J37" s="1061"/>
      <c r="K37" s="1061"/>
      <c r="L37" s="1061"/>
      <c r="M37" s="1061"/>
      <c r="N37" s="1061"/>
    </row>
    <row r="38" spans="1:53" s="263" customFormat="1"/>
    <row r="39" spans="1:53" s="263" customFormat="1"/>
    <row r="40" spans="1:53" s="263" customFormat="1"/>
    <row r="41" spans="1:53" s="263" customFormat="1"/>
    <row r="42" spans="1:53" s="263" customFormat="1"/>
    <row r="43" spans="1:53" s="263" customFormat="1"/>
    <row r="44" spans="1:53" s="263" customFormat="1"/>
    <row r="45" spans="1:53" s="263" customFormat="1"/>
    <row r="46" spans="1:53" s="263" customFormat="1"/>
    <row r="47" spans="1:53" s="263" customFormat="1"/>
    <row r="48" spans="1:53" s="263" customFormat="1"/>
    <row r="49" s="263" customFormat="1"/>
    <row r="50" s="263" customFormat="1"/>
    <row r="51" s="263" customFormat="1"/>
    <row r="52" s="263" customFormat="1"/>
    <row r="53" s="263" customFormat="1"/>
    <row r="54" s="263" customFormat="1"/>
    <row r="55" s="263" customFormat="1"/>
    <row r="56" s="263" customFormat="1"/>
    <row r="57" s="263" customFormat="1"/>
    <row r="58" s="263" customFormat="1"/>
    <row r="59" s="263" customFormat="1"/>
    <row r="60" s="263" customFormat="1"/>
    <row r="61" s="263" customFormat="1"/>
    <row r="62" s="263" customFormat="1"/>
    <row r="63" s="263" customFormat="1"/>
    <row r="64" s="263" customFormat="1"/>
    <row r="65" s="263" customFormat="1"/>
    <row r="66" s="263" customFormat="1"/>
    <row r="67" s="263" customFormat="1"/>
    <row r="68" s="263" customFormat="1"/>
    <row r="69" s="263" customFormat="1"/>
    <row r="70" s="263" customFormat="1"/>
    <row r="71" s="263" customFormat="1"/>
    <row r="72" s="263" customFormat="1"/>
    <row r="73" s="263" customFormat="1"/>
    <row r="74" s="263" customFormat="1"/>
    <row r="75" s="263" customFormat="1"/>
    <row r="76" s="263" customFormat="1"/>
    <row r="77" s="263" customFormat="1"/>
    <row r="78" s="263" customFormat="1"/>
    <row r="79" s="263" customFormat="1"/>
    <row r="80" s="263" customFormat="1"/>
    <row r="81" s="263" customFormat="1"/>
    <row r="82" s="263" customFormat="1"/>
    <row r="83" s="263" customFormat="1"/>
    <row r="84" s="263" customFormat="1"/>
    <row r="85" s="263" customFormat="1"/>
    <row r="86" s="263" customFormat="1"/>
    <row r="87" s="263" customFormat="1"/>
    <row r="88" s="263" customFormat="1"/>
    <row r="89" s="263" customFormat="1"/>
    <row r="90" s="263" customFormat="1"/>
    <row r="91" s="263" customFormat="1"/>
    <row r="92" s="263" customFormat="1"/>
    <row r="93" s="263" customFormat="1"/>
    <row r="94" s="263" customFormat="1"/>
    <row r="95" s="263" customFormat="1"/>
    <row r="96" s="263" customFormat="1"/>
    <row r="97" s="263" customFormat="1"/>
    <row r="98" s="263" customFormat="1"/>
    <row r="99" s="263" customFormat="1"/>
    <row r="100" s="263" customFormat="1"/>
    <row r="101" s="263" customFormat="1"/>
    <row r="102" s="263" customFormat="1"/>
    <row r="103" s="263" customFormat="1"/>
    <row r="104" s="263" customFormat="1"/>
    <row r="105" s="263" customFormat="1"/>
    <row r="106" s="263" customFormat="1"/>
    <row r="107" s="263" customFormat="1"/>
    <row r="108" s="263" customFormat="1"/>
    <row r="109" s="263" customFormat="1"/>
    <row r="110" s="263" customFormat="1"/>
    <row r="111" s="263" customFormat="1"/>
    <row r="112" s="263" customFormat="1"/>
    <row r="113" s="263" customFormat="1"/>
    <row r="114" s="263" customFormat="1"/>
    <row r="115" s="263" customFormat="1"/>
    <row r="116" s="263" customFormat="1"/>
    <row r="117" s="263" customFormat="1"/>
    <row r="118" s="263" customFormat="1"/>
    <row r="119" s="263" customFormat="1"/>
    <row r="120" s="263" customFormat="1"/>
    <row r="121" s="263" customFormat="1"/>
    <row r="122" s="263" customFormat="1"/>
    <row r="123" s="263" customFormat="1"/>
    <row r="124" s="263" customFormat="1"/>
    <row r="125" s="263" customFormat="1"/>
    <row r="126" s="263" customFormat="1"/>
    <row r="127" s="263" customFormat="1"/>
    <row r="128" s="263" customFormat="1"/>
    <row r="129" s="263" customFormat="1"/>
    <row r="130" s="263" customFormat="1"/>
    <row r="131" s="263" customFormat="1"/>
    <row r="132" s="263" customFormat="1"/>
    <row r="133" s="263" customFormat="1"/>
    <row r="134" s="263" customFormat="1"/>
    <row r="135" s="263" customFormat="1"/>
    <row r="136" s="263" customFormat="1"/>
    <row r="137" s="263" customFormat="1"/>
    <row r="138" s="263" customFormat="1"/>
    <row r="139" s="263" customFormat="1"/>
    <row r="140" s="263" customFormat="1"/>
    <row r="141" s="263" customFormat="1"/>
    <row r="142" s="263" customFormat="1"/>
    <row r="143" s="263" customFormat="1"/>
    <row r="144" s="263" customFormat="1"/>
    <row r="145" s="263" customFormat="1"/>
    <row r="146" s="263" customFormat="1"/>
    <row r="147" s="263" customFormat="1"/>
    <row r="148" s="263" customFormat="1"/>
    <row r="149" s="263" customFormat="1"/>
    <row r="150" s="263" customFormat="1"/>
    <row r="151" s="263" customFormat="1"/>
    <row r="152" s="263" customFormat="1"/>
    <row r="153" s="263" customFormat="1"/>
    <row r="154" s="263" customFormat="1"/>
    <row r="155" s="263" customFormat="1"/>
    <row r="156" s="263" customFormat="1"/>
    <row r="157" s="263" customFormat="1"/>
    <row r="158" s="263" customFormat="1"/>
    <row r="159" s="263" customFormat="1"/>
    <row r="160" s="263" customFormat="1"/>
    <row r="161" s="263" customFormat="1"/>
    <row r="162" s="263" customFormat="1"/>
    <row r="163" s="263" customFormat="1"/>
    <row r="164" s="263" customFormat="1"/>
    <row r="165" s="263" customFormat="1"/>
    <row r="166" s="263" customFormat="1"/>
    <row r="167" s="263" customFormat="1"/>
    <row r="168" s="263" customFormat="1"/>
    <row r="169" s="263" customFormat="1"/>
    <row r="170" s="263" customFormat="1"/>
    <row r="171" s="263" customFormat="1"/>
    <row r="172" s="263" customFormat="1"/>
    <row r="173" s="263" customFormat="1"/>
    <row r="174" s="263" customFormat="1"/>
    <row r="175" s="263" customFormat="1"/>
    <row r="176" s="263" customFormat="1"/>
    <row r="177" s="263" customFormat="1"/>
    <row r="178" s="263" customFormat="1"/>
    <row r="179" s="263" customFormat="1"/>
    <row r="180" s="263" customFormat="1"/>
    <row r="181" s="263" customFormat="1"/>
    <row r="182" s="263" customFormat="1"/>
    <row r="183" s="263" customFormat="1"/>
    <row r="184" s="263" customFormat="1"/>
    <row r="185" s="263" customFormat="1"/>
    <row r="186" s="263" customFormat="1"/>
    <row r="187" s="263" customFormat="1"/>
    <row r="188" s="263" customFormat="1"/>
    <row r="189" s="263" customFormat="1"/>
    <row r="190" s="263" customFormat="1"/>
    <row r="191" s="263" customFormat="1"/>
    <row r="192" s="263" customFormat="1"/>
    <row r="193" s="263" customFormat="1"/>
    <row r="194" s="263" customFormat="1"/>
    <row r="195" s="263" customFormat="1"/>
    <row r="196" s="263" customFormat="1"/>
    <row r="197" s="263" customFormat="1"/>
    <row r="198" s="263" customFormat="1"/>
    <row r="199" s="263" customFormat="1"/>
    <row r="200" s="263" customFormat="1"/>
    <row r="201" s="263" customFormat="1"/>
    <row r="202" s="263" customFormat="1"/>
    <row r="203" s="263" customFormat="1"/>
    <row r="204" s="263" customFormat="1"/>
    <row r="205" s="263" customFormat="1"/>
    <row r="206" s="263" customFormat="1"/>
    <row r="207" s="263" customFormat="1"/>
    <row r="208" s="263" customFormat="1"/>
    <row r="209" s="263" customFormat="1"/>
    <row r="210" s="263" customFormat="1"/>
    <row r="211" s="263" customFormat="1"/>
    <row r="212" s="263" customFormat="1"/>
    <row r="213" s="263" customFormat="1"/>
    <row r="214" s="263" customFormat="1"/>
    <row r="215" s="263" customFormat="1"/>
    <row r="216" s="263" customFormat="1"/>
    <row r="217" s="263" customFormat="1"/>
    <row r="218" s="263" customFormat="1"/>
    <row r="219" s="263" customFormat="1"/>
    <row r="220" s="263" customFormat="1"/>
    <row r="221" s="263" customFormat="1"/>
    <row r="222" s="263" customFormat="1"/>
    <row r="223" s="263" customFormat="1"/>
    <row r="224" s="263" customFormat="1"/>
    <row r="225" s="263" customFormat="1"/>
    <row r="226" s="263" customFormat="1"/>
    <row r="227" s="263" customFormat="1"/>
    <row r="228" s="263" customFormat="1"/>
    <row r="229" s="263" customFormat="1"/>
    <row r="230" s="263" customFormat="1"/>
    <row r="231" s="263" customFormat="1"/>
    <row r="232" s="263" customFormat="1"/>
    <row r="233" s="263" customFormat="1"/>
    <row r="234" s="263" customFormat="1"/>
    <row r="235" s="263" customFormat="1"/>
    <row r="236" s="263" customFormat="1"/>
    <row r="237" s="263" customFormat="1"/>
    <row r="238" s="263" customFormat="1"/>
    <row r="239" s="263" customFormat="1"/>
    <row r="240" s="263" customFormat="1"/>
    <row r="241" s="263" customFormat="1"/>
    <row r="242" s="263" customFormat="1"/>
    <row r="243" s="263" customFormat="1"/>
    <row r="244" s="263" customFormat="1"/>
    <row r="245" s="263" customFormat="1"/>
    <row r="246" s="263" customFormat="1"/>
    <row r="247" s="263" customFormat="1"/>
    <row r="248" s="263" customFormat="1"/>
    <row r="249" s="263" customFormat="1"/>
    <row r="250" s="263" customFormat="1"/>
    <row r="251" s="263" customFormat="1"/>
    <row r="252" s="263" customFormat="1"/>
    <row r="253" s="263" customFormat="1"/>
    <row r="254" s="263" customFormat="1"/>
    <row r="255" s="263" customFormat="1"/>
    <row r="256" s="263" customFormat="1"/>
    <row r="257" s="263" customFormat="1"/>
    <row r="258" s="263" customFormat="1"/>
    <row r="259" s="263" customFormat="1"/>
    <row r="260" s="263" customFormat="1"/>
    <row r="261" s="263" customFormat="1"/>
    <row r="262" s="263" customFormat="1"/>
    <row r="263" s="263" customFormat="1"/>
    <row r="264" s="263" customFormat="1"/>
    <row r="265" s="263" customFormat="1"/>
    <row r="266" s="263" customFormat="1"/>
    <row r="267" s="263" customFormat="1"/>
    <row r="268" s="263" customFormat="1"/>
    <row r="269" s="263" customFormat="1"/>
    <row r="270" s="263" customFormat="1"/>
    <row r="271" s="263" customFormat="1"/>
    <row r="272" s="263" customFormat="1"/>
    <row r="273" s="263" customFormat="1"/>
    <row r="274" s="263" customFormat="1"/>
    <row r="275" s="263" customFormat="1"/>
    <row r="276" s="263" customFormat="1"/>
    <row r="277" s="263" customFormat="1"/>
    <row r="278" s="263" customFormat="1"/>
    <row r="279" s="263" customFormat="1"/>
    <row r="280" s="263" customFormat="1"/>
    <row r="281" s="263" customFormat="1"/>
    <row r="282" s="263" customFormat="1"/>
    <row r="283" s="263" customFormat="1"/>
    <row r="284" s="263" customFormat="1"/>
    <row r="285" s="263" customFormat="1"/>
    <row r="286" s="263" customFormat="1"/>
    <row r="287" s="263" customFormat="1"/>
    <row r="288" s="263" customFormat="1"/>
    <row r="289" s="263" customFormat="1"/>
    <row r="290" s="263" customFormat="1"/>
    <row r="291" s="263" customFormat="1"/>
    <row r="292" s="263" customFormat="1"/>
    <row r="293" s="263" customFormat="1"/>
    <row r="294" s="263" customFormat="1"/>
    <row r="295" s="263" customFormat="1"/>
    <row r="296" s="263" customFormat="1"/>
    <row r="297" s="263" customFormat="1"/>
    <row r="298" s="263" customFormat="1"/>
    <row r="299" s="263" customFormat="1"/>
    <row r="300" s="263" customFormat="1"/>
    <row r="301" s="263" customFormat="1"/>
    <row r="302" s="263" customFormat="1"/>
    <row r="303" s="263" customFormat="1"/>
    <row r="304" s="263" customFormat="1"/>
    <row r="305" s="263" customFormat="1"/>
    <row r="306" s="263" customFormat="1"/>
    <row r="307" s="263" customFormat="1"/>
    <row r="308" s="263" customFormat="1"/>
    <row r="309" s="263" customFormat="1"/>
    <row r="310" s="263" customFormat="1"/>
    <row r="311" s="263" customFormat="1"/>
    <row r="312" s="263" customFormat="1"/>
    <row r="313" s="263" customFormat="1"/>
    <row r="314" s="263" customFormat="1"/>
    <row r="315" s="263" customFormat="1"/>
    <row r="316" s="263" customFormat="1"/>
    <row r="317" s="263" customFormat="1"/>
    <row r="318" s="263" customFormat="1"/>
    <row r="319" s="263" customFormat="1"/>
    <row r="320" s="263" customFormat="1"/>
    <row r="321" s="263" customFormat="1"/>
    <row r="322" s="263" customFormat="1"/>
    <row r="323" s="263" customFormat="1"/>
    <row r="324" s="263" customFormat="1"/>
    <row r="325" s="263" customFormat="1"/>
    <row r="326" s="263" customFormat="1"/>
    <row r="327" s="263" customFormat="1"/>
    <row r="328" s="263" customFormat="1"/>
    <row r="329" s="263" customFormat="1"/>
    <row r="330" s="263" customFormat="1"/>
    <row r="331" s="263" customFormat="1"/>
    <row r="332" s="263" customFormat="1"/>
    <row r="333" s="263" customFormat="1"/>
    <row r="334" s="263" customFormat="1"/>
    <row r="335" s="263" customFormat="1"/>
    <row r="336" s="263" customFormat="1"/>
    <row r="337" s="263" customFormat="1"/>
    <row r="338" s="263" customFormat="1"/>
    <row r="339" s="263" customFormat="1"/>
    <row r="340" s="263" customFormat="1"/>
    <row r="341" s="263" customFormat="1"/>
    <row r="342" s="263" customFormat="1"/>
    <row r="343" s="263" customFormat="1"/>
    <row r="344" s="263" customFormat="1"/>
    <row r="345" s="263" customFormat="1"/>
    <row r="346" s="263" customFormat="1"/>
    <row r="347" s="263" customFormat="1"/>
    <row r="348" s="263" customFormat="1"/>
    <row r="349" s="263" customFormat="1"/>
    <row r="350" s="263" customFormat="1"/>
    <row r="351" s="263" customFormat="1"/>
    <row r="352" s="263" customFormat="1"/>
    <row r="353" s="263" customFormat="1"/>
    <row r="354" s="263" customFormat="1"/>
    <row r="355" s="263" customFormat="1"/>
    <row r="356" s="263" customFormat="1"/>
    <row r="357" s="263" customFormat="1"/>
    <row r="358" s="263" customFormat="1"/>
    <row r="359" s="263" customFormat="1"/>
    <row r="360" s="263" customFormat="1"/>
    <row r="361" s="263" customFormat="1"/>
    <row r="362" s="263" customFormat="1"/>
    <row r="363" s="263" customFormat="1"/>
    <row r="364" s="263" customFormat="1"/>
    <row r="365" s="263" customFormat="1"/>
    <row r="366" s="263" customFormat="1"/>
    <row r="367" s="263" customFormat="1"/>
    <row r="368" s="263" customFormat="1"/>
    <row r="369" s="263" customFormat="1"/>
    <row r="370" s="263" customFormat="1"/>
    <row r="371" s="263" customFormat="1"/>
    <row r="372" s="263" customFormat="1"/>
    <row r="373" s="263" customFormat="1"/>
    <row r="374" s="263" customFormat="1"/>
    <row r="375" s="263" customFormat="1"/>
    <row r="376" s="263" customFormat="1"/>
    <row r="377" s="263" customFormat="1"/>
    <row r="378" s="263" customFormat="1"/>
    <row r="379" s="263" customFormat="1"/>
    <row r="380" s="263" customFormat="1"/>
    <row r="381" s="263" customFormat="1"/>
    <row r="382" s="263" customFormat="1"/>
    <row r="383" s="263" customFormat="1"/>
    <row r="384" s="263" customFormat="1"/>
    <row r="385" s="263" customFormat="1"/>
    <row r="386" s="263" customFormat="1"/>
    <row r="387" s="263" customFormat="1"/>
    <row r="388" s="263" customFormat="1"/>
    <row r="389" s="263" customFormat="1"/>
    <row r="390" s="263" customFormat="1"/>
    <row r="391" s="263" customFormat="1"/>
    <row r="392" s="263" customFormat="1"/>
    <row r="393" s="263" customFormat="1"/>
    <row r="394" s="263" customFormat="1"/>
    <row r="395" s="263" customFormat="1"/>
    <row r="396" s="263" customFormat="1"/>
    <row r="397" s="263" customFormat="1"/>
    <row r="398" s="263" customFormat="1"/>
    <row r="399" s="263" customFormat="1"/>
    <row r="400" s="263" customFormat="1"/>
    <row r="401" s="263" customFormat="1"/>
    <row r="402" s="263" customFormat="1"/>
    <row r="403" s="263" customFormat="1"/>
    <row r="404" s="263" customFormat="1"/>
    <row r="405" s="263" customFormat="1"/>
    <row r="406" s="263" customFormat="1"/>
    <row r="407" s="263" customFormat="1"/>
    <row r="408" s="263" customFormat="1"/>
    <row r="409" s="263" customFormat="1"/>
    <row r="410" s="263" customFormat="1"/>
    <row r="411" s="263" customFormat="1"/>
    <row r="412" s="263" customFormat="1"/>
    <row r="413" s="263" customFormat="1"/>
    <row r="414" s="263" customFormat="1"/>
    <row r="415" s="263" customFormat="1"/>
    <row r="416" s="263" customFormat="1"/>
    <row r="417" s="263" customFormat="1"/>
    <row r="418" s="263" customFormat="1"/>
    <row r="419" s="263" customFormat="1"/>
    <row r="420" s="263" customFormat="1"/>
    <row r="421" s="263" customFormat="1"/>
    <row r="422" s="263" customFormat="1"/>
    <row r="423" s="263" customFormat="1"/>
    <row r="424" s="263" customFormat="1"/>
    <row r="425" s="263" customFormat="1"/>
    <row r="426" s="263" customFormat="1"/>
    <row r="427" s="263" customFormat="1"/>
    <row r="428" s="263" customFormat="1"/>
    <row r="429" s="263" customFormat="1"/>
    <row r="430" s="263" customFormat="1"/>
    <row r="431" s="263" customFormat="1"/>
    <row r="432" s="263" customFormat="1"/>
    <row r="433" s="263" customFormat="1"/>
    <row r="434" s="263" customFormat="1"/>
    <row r="435" s="263" customFormat="1"/>
    <row r="436" s="263" customFormat="1"/>
    <row r="437" s="263" customFormat="1"/>
    <row r="438" s="263" customFormat="1"/>
    <row r="439" s="263" customFormat="1"/>
    <row r="440" s="263" customFormat="1"/>
    <row r="441" s="263" customFormat="1"/>
    <row r="442" s="263" customFormat="1"/>
    <row r="443" s="263" customFormat="1"/>
    <row r="444" s="263" customFormat="1"/>
    <row r="445" s="263" customFormat="1"/>
    <row r="446" s="263" customFormat="1"/>
    <row r="447" s="263" customFormat="1"/>
    <row r="448" s="263" customFormat="1"/>
    <row r="449" s="263" customFormat="1"/>
    <row r="450" s="263" customFormat="1"/>
    <row r="451" s="263" customFormat="1"/>
    <row r="452" s="263" customFormat="1"/>
    <row r="453" s="263" customFormat="1"/>
    <row r="454" s="263" customFormat="1"/>
    <row r="455" s="263" customFormat="1"/>
    <row r="456" s="263" customFormat="1"/>
    <row r="457" s="263" customFormat="1"/>
    <row r="458" s="263" customFormat="1"/>
    <row r="459" s="263" customFormat="1"/>
    <row r="460" s="263" customFormat="1"/>
    <row r="461" s="263" customFormat="1"/>
    <row r="462" s="263" customFormat="1"/>
    <row r="463" s="263" customFormat="1"/>
    <row r="464" s="263" customFormat="1"/>
    <row r="465" s="263" customFormat="1"/>
    <row r="466" s="263" customFormat="1"/>
    <row r="467" s="263" customFormat="1"/>
    <row r="468" s="263" customFormat="1"/>
    <row r="469" s="263" customFormat="1"/>
    <row r="470" s="263" customFormat="1"/>
    <row r="471" s="263" customFormat="1"/>
    <row r="472" s="263" customFormat="1"/>
    <row r="473" s="263" customFormat="1"/>
    <row r="474" s="263" customFormat="1"/>
    <row r="475" s="263" customFormat="1"/>
    <row r="476" s="263" customFormat="1"/>
    <row r="477" s="263" customFormat="1"/>
    <row r="478" s="263" customFormat="1"/>
    <row r="479" s="263" customFormat="1"/>
    <row r="480" s="263" customFormat="1"/>
    <row r="481" s="263" customFormat="1"/>
    <row r="482" s="263" customFormat="1"/>
    <row r="483" s="263" customFormat="1"/>
    <row r="484" s="263" customFormat="1"/>
    <row r="485" s="263" customFormat="1"/>
    <row r="486" s="263" customFormat="1"/>
    <row r="487" s="263" customFormat="1"/>
    <row r="488" s="263" customFormat="1"/>
    <row r="489" s="263" customFormat="1"/>
    <row r="490" s="263" customFormat="1"/>
    <row r="491" s="263" customFormat="1"/>
    <row r="492" s="263" customFormat="1"/>
    <row r="493" s="263" customFormat="1"/>
    <row r="494" s="263" customFormat="1"/>
    <row r="495" s="263" customFormat="1"/>
    <row r="496" s="263" customFormat="1"/>
    <row r="497" s="263" customFormat="1"/>
    <row r="498" s="263" customFormat="1"/>
    <row r="499" s="263" customFormat="1"/>
    <row r="500" s="263" customFormat="1"/>
    <row r="501" s="263" customFormat="1"/>
    <row r="502" s="263" customFormat="1"/>
  </sheetData>
  <mergeCells count="19">
    <mergeCell ref="O8:P8"/>
    <mergeCell ref="I8:N8"/>
    <mergeCell ref="A6:N6"/>
    <mergeCell ref="D1:E1"/>
    <mergeCell ref="M1:N1"/>
    <mergeCell ref="A2:N2"/>
    <mergeCell ref="A3:N3"/>
    <mergeCell ref="A4:N5"/>
    <mergeCell ref="F33:N33"/>
    <mergeCell ref="E34:N34"/>
    <mergeCell ref="A37:N37"/>
    <mergeCell ref="C8:C9"/>
    <mergeCell ref="A7:B7"/>
    <mergeCell ref="H7:N7"/>
    <mergeCell ref="A8:A9"/>
    <mergeCell ref="B8:B9"/>
    <mergeCell ref="D8:D9"/>
    <mergeCell ref="E8:H8"/>
    <mergeCell ref="A25:B25"/>
  </mergeCells>
  <printOptions horizontalCentered="1"/>
  <pageMargins left="0.70866141732283472" right="0.70866141732283472" top="0.23622047244094491" bottom="0" header="0.31496062992125984" footer="0.31496062992125984"/>
  <pageSetup paperSize="9" scale="64" orientation="landscape" r:id="rId1"/>
</worksheet>
</file>

<file path=xl/worksheets/sheet61.xml><?xml version="1.0" encoding="utf-8"?>
<worksheet xmlns="http://schemas.openxmlformats.org/spreadsheetml/2006/main" xmlns:r="http://schemas.openxmlformats.org/officeDocument/2006/relationships">
  <sheetPr>
    <pageSetUpPr fitToPage="1"/>
  </sheetPr>
  <dimension ref="A1:BP591"/>
  <sheetViews>
    <sheetView topLeftCell="A10" zoomScale="70" zoomScaleNormal="70" zoomScaleSheetLayoutView="100" workbookViewId="0">
      <selection activeCell="J45" sqref="J45"/>
    </sheetView>
  </sheetViews>
  <sheetFormatPr defaultColWidth="9.140625" defaultRowHeight="12.75"/>
  <cols>
    <col min="1" max="1" width="5.5703125" style="263" customWidth="1"/>
    <col min="2" max="2" width="29.85546875" style="263" customWidth="1"/>
    <col min="3" max="3" width="18.85546875" style="263" customWidth="1"/>
    <col min="4" max="4" width="12.85546875" style="263" customWidth="1"/>
    <col min="5" max="5" width="8.7109375" style="249" customWidth="1"/>
    <col min="6" max="7" width="8" style="249" customWidth="1"/>
    <col min="8" max="10" width="8.140625" style="249" customWidth="1"/>
    <col min="11" max="11" width="8.42578125" style="249" customWidth="1"/>
    <col min="12" max="12" width="8.140625" style="249" customWidth="1"/>
    <col min="13" max="13" width="11.28515625" style="249" customWidth="1"/>
    <col min="14" max="14" width="11.85546875" style="249" customWidth="1"/>
    <col min="15" max="15" width="11.42578125" style="263" customWidth="1"/>
    <col min="16" max="16" width="13.85546875" style="263" customWidth="1"/>
    <col min="17" max="68" width="9.140625" style="263"/>
    <col min="69" max="16384" width="9.140625" style="249"/>
  </cols>
  <sheetData>
    <row r="1" spans="1:68" ht="12.75" customHeight="1">
      <c r="D1" s="1076"/>
      <c r="E1" s="1076"/>
      <c r="F1" s="263"/>
      <c r="G1" s="263"/>
      <c r="H1" s="263"/>
      <c r="I1" s="263"/>
      <c r="J1" s="263"/>
      <c r="K1" s="263"/>
      <c r="L1" s="263"/>
      <c r="M1" s="1077" t="s">
        <v>658</v>
      </c>
      <c r="N1" s="1077"/>
    </row>
    <row r="2" spans="1:68" ht="15.75">
      <c r="A2" s="1074" t="s">
        <v>0</v>
      </c>
      <c r="B2" s="1074"/>
      <c r="C2" s="1074"/>
      <c r="D2" s="1074"/>
      <c r="E2" s="1074"/>
      <c r="F2" s="1074"/>
      <c r="G2" s="1074"/>
      <c r="H2" s="1074"/>
      <c r="I2" s="1074"/>
      <c r="J2" s="1074"/>
      <c r="K2" s="1074"/>
      <c r="L2" s="1074"/>
      <c r="M2" s="1074"/>
      <c r="N2" s="1074"/>
    </row>
    <row r="3" spans="1:68" ht="18">
      <c r="A3" s="1075" t="s">
        <v>747</v>
      </c>
      <c r="B3" s="1075"/>
      <c r="C3" s="1075"/>
      <c r="D3" s="1075"/>
      <c r="E3" s="1075"/>
      <c r="F3" s="1075"/>
      <c r="G3" s="1075"/>
      <c r="H3" s="1075"/>
      <c r="I3" s="1075"/>
      <c r="J3" s="1075"/>
      <c r="K3" s="1075"/>
      <c r="L3" s="1075"/>
      <c r="M3" s="1075"/>
      <c r="N3" s="1075"/>
    </row>
    <row r="4" spans="1:68" ht="9.75" customHeight="1">
      <c r="A4" s="1081" t="s">
        <v>757</v>
      </c>
      <c r="B4" s="1081"/>
      <c r="C4" s="1081"/>
      <c r="D4" s="1081"/>
      <c r="E4" s="1081"/>
      <c r="F4" s="1081"/>
      <c r="G4" s="1081"/>
      <c r="H4" s="1081"/>
      <c r="I4" s="1081"/>
      <c r="J4" s="1081"/>
      <c r="K4" s="1081"/>
      <c r="L4" s="1081"/>
      <c r="M4" s="1081"/>
      <c r="N4" s="1081"/>
    </row>
    <row r="5" spans="1:68" s="250" customFormat="1" ht="18.75" customHeight="1">
      <c r="A5" s="1081"/>
      <c r="B5" s="1081"/>
      <c r="C5" s="1081"/>
      <c r="D5" s="1081"/>
      <c r="E5" s="1081"/>
      <c r="F5" s="1081"/>
      <c r="G5" s="1081"/>
      <c r="H5" s="1081"/>
      <c r="I5" s="1081"/>
      <c r="J5" s="1081"/>
      <c r="K5" s="1081"/>
      <c r="L5" s="1081"/>
      <c r="M5" s="1081"/>
      <c r="N5" s="1081"/>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8"/>
      <c r="BJ5" s="318"/>
      <c r="BK5" s="318"/>
      <c r="BL5" s="318"/>
      <c r="BM5" s="318"/>
      <c r="BN5" s="318"/>
      <c r="BO5" s="318"/>
      <c r="BP5" s="318"/>
    </row>
    <row r="6" spans="1:68">
      <c r="A6" s="1061"/>
      <c r="B6" s="1061"/>
      <c r="C6" s="1061"/>
      <c r="D6" s="1061"/>
      <c r="E6" s="1061"/>
      <c r="F6" s="1061"/>
      <c r="G6" s="1061"/>
      <c r="H6" s="1061"/>
      <c r="I6" s="1061"/>
      <c r="J6" s="1061"/>
      <c r="K6" s="1061"/>
      <c r="L6" s="1061"/>
      <c r="M6" s="1061"/>
      <c r="N6" s="1061"/>
    </row>
    <row r="7" spans="1:68">
      <c r="A7" s="1066" t="s">
        <v>900</v>
      </c>
      <c r="B7" s="1066"/>
      <c r="D7" s="292"/>
      <c r="E7" s="263"/>
      <c r="F7" s="263"/>
      <c r="G7" s="263"/>
      <c r="H7" s="1062"/>
      <c r="I7" s="1062"/>
      <c r="J7" s="1062"/>
      <c r="K7" s="1062"/>
      <c r="L7" s="1062"/>
      <c r="M7" s="1062"/>
      <c r="N7" s="1062"/>
    </row>
    <row r="8" spans="1:68" ht="46.5" customHeight="1">
      <c r="A8" s="1000" t="s">
        <v>2</v>
      </c>
      <c r="B8" s="1000" t="s">
        <v>3</v>
      </c>
      <c r="C8" s="1078" t="s">
        <v>488</v>
      </c>
      <c r="D8" s="1067" t="s">
        <v>84</v>
      </c>
      <c r="E8" s="1063" t="s">
        <v>85</v>
      </c>
      <c r="F8" s="1064"/>
      <c r="G8" s="1064"/>
      <c r="H8" s="1065"/>
      <c r="I8" s="1000" t="s">
        <v>652</v>
      </c>
      <c r="J8" s="1000"/>
      <c r="K8" s="1000"/>
      <c r="L8" s="1000"/>
      <c r="M8" s="1000"/>
      <c r="N8" s="1000"/>
      <c r="O8" s="1070" t="s">
        <v>709</v>
      </c>
      <c r="P8" s="1070"/>
    </row>
    <row r="9" spans="1:68" ht="60" customHeight="1">
      <c r="A9" s="1000"/>
      <c r="B9" s="1000"/>
      <c r="C9" s="1079"/>
      <c r="D9" s="1068"/>
      <c r="E9" s="310" t="s">
        <v>90</v>
      </c>
      <c r="F9" s="310" t="s">
        <v>19</v>
      </c>
      <c r="G9" s="310" t="s">
        <v>41</v>
      </c>
      <c r="H9" s="310" t="s">
        <v>688</v>
      </c>
      <c r="I9" s="316" t="s">
        <v>17</v>
      </c>
      <c r="J9" s="316" t="s">
        <v>653</v>
      </c>
      <c r="K9" s="316" t="s">
        <v>654</v>
      </c>
      <c r="L9" s="316" t="s">
        <v>655</v>
      </c>
      <c r="M9" s="316" t="s">
        <v>656</v>
      </c>
      <c r="N9" s="316" t="s">
        <v>657</v>
      </c>
      <c r="O9" s="329" t="s">
        <v>715</v>
      </c>
      <c r="P9" s="329" t="s">
        <v>713</v>
      </c>
    </row>
    <row r="10" spans="1:68" s="325" customFormat="1">
      <c r="A10" s="323">
        <v>1</v>
      </c>
      <c r="B10" s="323">
        <v>2</v>
      </c>
      <c r="C10" s="323">
        <v>3</v>
      </c>
      <c r="D10" s="323">
        <v>8</v>
      </c>
      <c r="E10" s="323">
        <v>9</v>
      </c>
      <c r="F10" s="323">
        <v>10</v>
      </c>
      <c r="G10" s="323">
        <v>11</v>
      </c>
      <c r="H10" s="323">
        <v>12</v>
      </c>
      <c r="I10" s="323">
        <v>9</v>
      </c>
      <c r="J10" s="323">
        <v>10</v>
      </c>
      <c r="K10" s="323">
        <v>11</v>
      </c>
      <c r="L10" s="323">
        <v>12</v>
      </c>
      <c r="M10" s="323">
        <v>13</v>
      </c>
      <c r="N10" s="323">
        <v>14</v>
      </c>
      <c r="O10" s="323">
        <v>15</v>
      </c>
      <c r="P10" s="323">
        <v>16</v>
      </c>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7"/>
      <c r="AY10" s="537"/>
      <c r="AZ10" s="537"/>
      <c r="BA10" s="537"/>
      <c r="BB10" s="537"/>
      <c r="BC10" s="537"/>
      <c r="BD10" s="537"/>
      <c r="BE10" s="537"/>
      <c r="BF10" s="537"/>
      <c r="BG10" s="537"/>
      <c r="BH10" s="537"/>
      <c r="BI10" s="537"/>
      <c r="BJ10" s="537"/>
      <c r="BK10" s="537"/>
      <c r="BL10" s="537"/>
      <c r="BM10" s="537"/>
      <c r="BN10" s="537"/>
      <c r="BO10" s="537"/>
      <c r="BP10" s="537"/>
    </row>
    <row r="11" spans="1:68" ht="27.6" customHeight="1">
      <c r="A11" s="530">
        <v>1</v>
      </c>
      <c r="B11" s="531" t="s">
        <v>901</v>
      </c>
      <c r="C11" s="529">
        <v>0</v>
      </c>
      <c r="D11" s="529">
        <v>0</v>
      </c>
      <c r="E11" s="528">
        <v>0</v>
      </c>
      <c r="F11" s="528">
        <v>0</v>
      </c>
      <c r="G11" s="528">
        <v>0</v>
      </c>
      <c r="H11" s="528">
        <v>0</v>
      </c>
      <c r="I11" s="528">
        <v>0</v>
      </c>
      <c r="J11" s="528">
        <v>0</v>
      </c>
      <c r="K11" s="528">
        <v>0</v>
      </c>
      <c r="L11" s="528">
        <v>0</v>
      </c>
      <c r="M11" s="528">
        <v>0</v>
      </c>
      <c r="N11" s="528">
        <v>0</v>
      </c>
      <c r="O11" s="528">
        <v>0</v>
      </c>
      <c r="P11" s="528">
        <v>0</v>
      </c>
    </row>
    <row r="12" spans="1:68" ht="27.6" customHeight="1">
      <c r="A12" s="530">
        <v>2</v>
      </c>
      <c r="B12" s="531" t="s">
        <v>902</v>
      </c>
      <c r="C12" s="529">
        <v>0</v>
      </c>
      <c r="D12" s="529">
        <v>0</v>
      </c>
      <c r="E12" s="528">
        <v>0</v>
      </c>
      <c r="F12" s="528">
        <v>0</v>
      </c>
      <c r="G12" s="528">
        <v>0</v>
      </c>
      <c r="H12" s="528">
        <v>0</v>
      </c>
      <c r="I12" s="528">
        <v>0</v>
      </c>
      <c r="J12" s="528">
        <v>0</v>
      </c>
      <c r="K12" s="528">
        <v>0</v>
      </c>
      <c r="L12" s="528">
        <v>0</v>
      </c>
      <c r="M12" s="528">
        <v>0</v>
      </c>
      <c r="N12" s="528">
        <v>0</v>
      </c>
      <c r="O12" s="528">
        <v>0</v>
      </c>
      <c r="P12" s="528">
        <v>0</v>
      </c>
    </row>
    <row r="13" spans="1:68" ht="27.6" customHeight="1">
      <c r="A13" s="530">
        <v>3</v>
      </c>
      <c r="B13" s="531" t="s">
        <v>903</v>
      </c>
      <c r="C13" s="529">
        <v>0</v>
      </c>
      <c r="D13" s="529">
        <v>0</v>
      </c>
      <c r="E13" s="528">
        <v>0</v>
      </c>
      <c r="F13" s="528">
        <v>0</v>
      </c>
      <c r="G13" s="528">
        <v>0</v>
      </c>
      <c r="H13" s="528">
        <v>0</v>
      </c>
      <c r="I13" s="528">
        <v>0</v>
      </c>
      <c r="J13" s="528">
        <v>0</v>
      </c>
      <c r="K13" s="528">
        <v>0</v>
      </c>
      <c r="L13" s="528">
        <v>0</v>
      </c>
      <c r="M13" s="528">
        <v>0</v>
      </c>
      <c r="N13" s="528">
        <v>0</v>
      </c>
      <c r="O13" s="528">
        <v>0</v>
      </c>
      <c r="P13" s="528">
        <v>0</v>
      </c>
    </row>
    <row r="14" spans="1:68" ht="27.6" customHeight="1">
      <c r="A14" s="530">
        <v>4</v>
      </c>
      <c r="B14" s="531" t="s">
        <v>904</v>
      </c>
      <c r="C14" s="529">
        <v>0</v>
      </c>
      <c r="D14" s="529">
        <v>0</v>
      </c>
      <c r="E14" s="528">
        <v>0</v>
      </c>
      <c r="F14" s="528">
        <v>0</v>
      </c>
      <c r="G14" s="528">
        <v>0</v>
      </c>
      <c r="H14" s="528">
        <v>0</v>
      </c>
      <c r="I14" s="528">
        <v>0</v>
      </c>
      <c r="J14" s="528">
        <v>0</v>
      </c>
      <c r="K14" s="528">
        <v>0</v>
      </c>
      <c r="L14" s="528">
        <v>0</v>
      </c>
      <c r="M14" s="528">
        <v>0</v>
      </c>
      <c r="N14" s="528">
        <v>0</v>
      </c>
      <c r="O14" s="528">
        <v>0</v>
      </c>
      <c r="P14" s="528">
        <v>0</v>
      </c>
    </row>
    <row r="15" spans="1:68" ht="27.6" customHeight="1">
      <c r="A15" s="530">
        <v>5</v>
      </c>
      <c r="B15" s="531" t="s">
        <v>905</v>
      </c>
      <c r="C15" s="529">
        <v>0</v>
      </c>
      <c r="D15" s="529">
        <v>0</v>
      </c>
      <c r="E15" s="528">
        <v>0</v>
      </c>
      <c r="F15" s="528">
        <v>0</v>
      </c>
      <c r="G15" s="528">
        <v>0</v>
      </c>
      <c r="H15" s="528">
        <v>0</v>
      </c>
      <c r="I15" s="528">
        <v>0</v>
      </c>
      <c r="J15" s="528">
        <v>0</v>
      </c>
      <c r="K15" s="528">
        <v>0</v>
      </c>
      <c r="L15" s="528">
        <v>0</v>
      </c>
      <c r="M15" s="528">
        <v>0</v>
      </c>
      <c r="N15" s="528">
        <v>0</v>
      </c>
      <c r="O15" s="528">
        <v>0</v>
      </c>
      <c r="P15" s="528">
        <v>0</v>
      </c>
    </row>
    <row r="16" spans="1:68" ht="27.6" customHeight="1">
      <c r="A16" s="530">
        <v>6</v>
      </c>
      <c r="B16" s="531" t="s">
        <v>906</v>
      </c>
      <c r="C16" s="529">
        <v>0</v>
      </c>
      <c r="D16" s="529">
        <v>0</v>
      </c>
      <c r="E16" s="528">
        <v>0</v>
      </c>
      <c r="F16" s="528">
        <v>0</v>
      </c>
      <c r="G16" s="528">
        <v>0</v>
      </c>
      <c r="H16" s="528">
        <v>0</v>
      </c>
      <c r="I16" s="528">
        <v>0</v>
      </c>
      <c r="J16" s="528">
        <v>0</v>
      </c>
      <c r="K16" s="528">
        <v>0</v>
      </c>
      <c r="L16" s="528">
        <v>0</v>
      </c>
      <c r="M16" s="528">
        <v>0</v>
      </c>
      <c r="N16" s="528">
        <v>0</v>
      </c>
      <c r="O16" s="528">
        <v>0</v>
      </c>
      <c r="P16" s="528">
        <v>0</v>
      </c>
    </row>
    <row r="17" spans="1:68" ht="27.6" customHeight="1">
      <c r="A17" s="530">
        <v>7</v>
      </c>
      <c r="B17" s="531" t="s">
        <v>907</v>
      </c>
      <c r="C17" s="529">
        <v>0</v>
      </c>
      <c r="D17" s="529">
        <v>0</v>
      </c>
      <c r="E17" s="528">
        <v>0</v>
      </c>
      <c r="F17" s="528">
        <v>0</v>
      </c>
      <c r="G17" s="528">
        <v>0</v>
      </c>
      <c r="H17" s="528">
        <v>0</v>
      </c>
      <c r="I17" s="528">
        <v>0</v>
      </c>
      <c r="J17" s="528">
        <v>0</v>
      </c>
      <c r="K17" s="528">
        <v>0</v>
      </c>
      <c r="L17" s="528">
        <v>0</v>
      </c>
      <c r="M17" s="528">
        <v>0</v>
      </c>
      <c r="N17" s="528">
        <v>0</v>
      </c>
      <c r="O17" s="528">
        <v>0</v>
      </c>
      <c r="P17" s="528">
        <v>0</v>
      </c>
    </row>
    <row r="18" spans="1:68" ht="27.6" customHeight="1">
      <c r="A18" s="530">
        <v>8</v>
      </c>
      <c r="B18" s="531" t="s">
        <v>908</v>
      </c>
      <c r="C18" s="529">
        <v>0</v>
      </c>
      <c r="D18" s="529">
        <v>0</v>
      </c>
      <c r="E18" s="528">
        <v>0</v>
      </c>
      <c r="F18" s="528">
        <v>0</v>
      </c>
      <c r="G18" s="528">
        <v>0</v>
      </c>
      <c r="H18" s="528">
        <v>0</v>
      </c>
      <c r="I18" s="528">
        <v>0</v>
      </c>
      <c r="J18" s="528">
        <v>0</v>
      </c>
      <c r="K18" s="528">
        <v>0</v>
      </c>
      <c r="L18" s="528">
        <v>0</v>
      </c>
      <c r="M18" s="528">
        <v>0</v>
      </c>
      <c r="N18" s="528">
        <v>0</v>
      </c>
      <c r="O18" s="528">
        <v>0</v>
      </c>
      <c r="P18" s="528">
        <v>0</v>
      </c>
    </row>
    <row r="19" spans="1:68" ht="27.6" customHeight="1">
      <c r="A19" s="530">
        <v>9</v>
      </c>
      <c r="B19" s="531" t="s">
        <v>909</v>
      </c>
      <c r="C19" s="529">
        <v>0</v>
      </c>
      <c r="D19" s="529">
        <v>0</v>
      </c>
      <c r="E19" s="528">
        <v>0</v>
      </c>
      <c r="F19" s="528">
        <v>0</v>
      </c>
      <c r="G19" s="528">
        <v>0</v>
      </c>
      <c r="H19" s="528">
        <v>0</v>
      </c>
      <c r="I19" s="528">
        <v>0</v>
      </c>
      <c r="J19" s="528">
        <v>0</v>
      </c>
      <c r="K19" s="528">
        <v>0</v>
      </c>
      <c r="L19" s="528">
        <v>0</v>
      </c>
      <c r="M19" s="528">
        <v>0</v>
      </c>
      <c r="N19" s="528">
        <v>0</v>
      </c>
      <c r="O19" s="528">
        <v>0</v>
      </c>
      <c r="P19" s="528">
        <v>0</v>
      </c>
    </row>
    <row r="20" spans="1:68" ht="27.6" customHeight="1">
      <c r="A20" s="530">
        <v>10</v>
      </c>
      <c r="B20" s="531" t="s">
        <v>910</v>
      </c>
      <c r="C20" s="529">
        <v>0</v>
      </c>
      <c r="D20" s="529">
        <v>0</v>
      </c>
      <c r="E20" s="528">
        <v>0</v>
      </c>
      <c r="F20" s="528">
        <v>0</v>
      </c>
      <c r="G20" s="528">
        <v>0</v>
      </c>
      <c r="H20" s="528">
        <v>0</v>
      </c>
      <c r="I20" s="528">
        <v>0</v>
      </c>
      <c r="J20" s="528">
        <v>0</v>
      </c>
      <c r="K20" s="528">
        <v>0</v>
      </c>
      <c r="L20" s="528">
        <v>0</v>
      </c>
      <c r="M20" s="528">
        <v>0</v>
      </c>
      <c r="N20" s="528">
        <v>0</v>
      </c>
      <c r="O20" s="528">
        <v>0</v>
      </c>
      <c r="P20" s="528">
        <v>0</v>
      </c>
    </row>
    <row r="21" spans="1:68" ht="27.6" customHeight="1">
      <c r="A21" s="530">
        <v>11</v>
      </c>
      <c r="B21" s="531" t="s">
        <v>911</v>
      </c>
      <c r="C21" s="529">
        <v>0</v>
      </c>
      <c r="D21" s="529">
        <v>0</v>
      </c>
      <c r="E21" s="528">
        <v>0</v>
      </c>
      <c r="F21" s="528">
        <v>0</v>
      </c>
      <c r="G21" s="528">
        <v>0</v>
      </c>
      <c r="H21" s="528">
        <v>0</v>
      </c>
      <c r="I21" s="528">
        <v>0</v>
      </c>
      <c r="J21" s="528">
        <v>0</v>
      </c>
      <c r="K21" s="528">
        <v>0</v>
      </c>
      <c r="L21" s="528">
        <v>0</v>
      </c>
      <c r="M21" s="528">
        <v>0</v>
      </c>
      <c r="N21" s="528">
        <v>0</v>
      </c>
      <c r="O21" s="528">
        <v>0</v>
      </c>
      <c r="P21" s="528">
        <v>0</v>
      </c>
    </row>
    <row r="22" spans="1:68" ht="27.6" customHeight="1">
      <c r="A22" s="530">
        <v>12</v>
      </c>
      <c r="B22" s="531" t="s">
        <v>912</v>
      </c>
      <c r="C22" s="529">
        <v>0</v>
      </c>
      <c r="D22" s="529">
        <v>0</v>
      </c>
      <c r="E22" s="528">
        <v>0</v>
      </c>
      <c r="F22" s="528">
        <v>0</v>
      </c>
      <c r="G22" s="528">
        <v>0</v>
      </c>
      <c r="H22" s="528">
        <v>0</v>
      </c>
      <c r="I22" s="528">
        <v>0</v>
      </c>
      <c r="J22" s="528">
        <v>0</v>
      </c>
      <c r="K22" s="528">
        <v>0</v>
      </c>
      <c r="L22" s="528">
        <v>0</v>
      </c>
      <c r="M22" s="528">
        <v>0</v>
      </c>
      <c r="N22" s="528">
        <v>0</v>
      </c>
      <c r="O22" s="528">
        <v>0</v>
      </c>
      <c r="P22" s="528">
        <v>0</v>
      </c>
    </row>
    <row r="23" spans="1:68" ht="27.6" customHeight="1">
      <c r="A23" s="530">
        <v>13</v>
      </c>
      <c r="B23" s="531" t="s">
        <v>913</v>
      </c>
      <c r="C23" s="529">
        <v>0</v>
      </c>
      <c r="D23" s="529">
        <v>0</v>
      </c>
      <c r="E23" s="528">
        <v>0</v>
      </c>
      <c r="F23" s="528">
        <v>0</v>
      </c>
      <c r="G23" s="528">
        <v>0</v>
      </c>
      <c r="H23" s="528">
        <v>0</v>
      </c>
      <c r="I23" s="528">
        <v>0</v>
      </c>
      <c r="J23" s="528">
        <v>0</v>
      </c>
      <c r="K23" s="528">
        <v>0</v>
      </c>
      <c r="L23" s="528">
        <v>0</v>
      </c>
      <c r="M23" s="528">
        <v>0</v>
      </c>
      <c r="N23" s="528">
        <v>0</v>
      </c>
      <c r="O23" s="528">
        <v>0</v>
      </c>
      <c r="P23" s="528">
        <v>0</v>
      </c>
    </row>
    <row r="24" spans="1:68" ht="27.6" customHeight="1">
      <c r="A24" s="530">
        <v>14</v>
      </c>
      <c r="B24" s="531" t="s">
        <v>914</v>
      </c>
      <c r="C24" s="529">
        <v>0</v>
      </c>
      <c r="D24" s="529">
        <v>0</v>
      </c>
      <c r="E24" s="528">
        <v>0</v>
      </c>
      <c r="F24" s="528">
        <v>0</v>
      </c>
      <c r="G24" s="528">
        <v>0</v>
      </c>
      <c r="H24" s="528">
        <v>0</v>
      </c>
      <c r="I24" s="528">
        <v>0</v>
      </c>
      <c r="J24" s="528">
        <v>0</v>
      </c>
      <c r="K24" s="528">
        <v>0</v>
      </c>
      <c r="L24" s="528">
        <v>0</v>
      </c>
      <c r="M24" s="528">
        <v>0</v>
      </c>
      <c r="N24" s="528">
        <v>0</v>
      </c>
      <c r="O24" s="528">
        <v>0</v>
      </c>
      <c r="P24" s="528">
        <v>0</v>
      </c>
    </row>
    <row r="25" spans="1:68" ht="30.6" customHeight="1">
      <c r="A25" s="1071" t="s">
        <v>17</v>
      </c>
      <c r="B25" s="1080"/>
      <c r="C25" s="646">
        <v>0</v>
      </c>
      <c r="D25" s="539">
        <v>0</v>
      </c>
      <c r="E25" s="540">
        <v>0</v>
      </c>
      <c r="F25" s="540">
        <v>0</v>
      </c>
      <c r="G25" s="540">
        <v>0</v>
      </c>
      <c r="H25" s="540">
        <v>0</v>
      </c>
      <c r="I25" s="540">
        <v>0</v>
      </c>
      <c r="J25" s="540">
        <v>0</v>
      </c>
      <c r="K25" s="540">
        <v>0</v>
      </c>
      <c r="L25" s="540">
        <v>0</v>
      </c>
      <c r="M25" s="540">
        <v>0</v>
      </c>
      <c r="N25" s="540">
        <v>0</v>
      </c>
      <c r="O25" s="540">
        <v>0</v>
      </c>
      <c r="P25" s="540">
        <v>0</v>
      </c>
    </row>
    <row r="26" spans="1:68">
      <c r="A26" s="267"/>
      <c r="B26" s="267"/>
      <c r="C26" s="267"/>
      <c r="D26" s="267"/>
      <c r="E26" s="263"/>
      <c r="F26" s="263"/>
      <c r="G26" s="263"/>
      <c r="H26" s="263"/>
      <c r="I26" s="263"/>
      <c r="J26" s="263"/>
      <c r="K26" s="263"/>
      <c r="L26" s="263"/>
      <c r="M26" s="263"/>
      <c r="N26" s="263"/>
    </row>
    <row r="27" spans="1:68">
      <c r="A27" s="268"/>
      <c r="B27" s="269"/>
      <c r="C27" s="269"/>
      <c r="D27" s="267"/>
      <c r="E27" s="263"/>
      <c r="F27" s="263"/>
      <c r="G27" s="263"/>
      <c r="H27" s="263"/>
      <c r="I27" s="263"/>
      <c r="J27" s="263"/>
      <c r="K27" s="263"/>
      <c r="L27" s="263"/>
      <c r="M27" s="263"/>
      <c r="N27" s="263"/>
    </row>
    <row r="28" spans="1:68">
      <c r="A28" s="270"/>
      <c r="B28" s="270"/>
      <c r="C28" s="270"/>
      <c r="E28" s="263"/>
      <c r="F28" s="263"/>
      <c r="G28" s="263"/>
      <c r="H28" s="263"/>
      <c r="I28" s="263"/>
      <c r="J28" s="263"/>
      <c r="K28" s="263"/>
      <c r="L28" s="263"/>
      <c r="M28" s="263"/>
      <c r="N28" s="263"/>
    </row>
    <row r="29" spans="1:68">
      <c r="A29" s="270"/>
      <c r="B29" s="270"/>
      <c r="C29" s="270"/>
      <c r="E29" s="263"/>
      <c r="F29" s="263"/>
      <c r="G29" s="263"/>
      <c r="H29" s="263"/>
      <c r="I29" s="263"/>
      <c r="J29" s="263"/>
      <c r="K29" s="263"/>
      <c r="L29" s="263"/>
      <c r="M29" s="263"/>
      <c r="N29" s="263"/>
    </row>
    <row r="30" spans="1:68">
      <c r="A30" s="270"/>
      <c r="B30" s="270"/>
      <c r="C30" s="270"/>
      <c r="E30" s="263"/>
      <c r="F30" s="263"/>
      <c r="G30" s="263"/>
      <c r="H30" s="263"/>
      <c r="I30" s="263"/>
      <c r="J30" s="263"/>
      <c r="K30" s="263"/>
      <c r="L30" s="263"/>
      <c r="M30" s="263"/>
      <c r="N30" s="263"/>
    </row>
    <row r="31" spans="1:68" s="250" customFormat="1" ht="18.600000000000001" customHeight="1">
      <c r="A31" s="722"/>
      <c r="B31" s="722"/>
      <c r="C31" s="722"/>
      <c r="D31" s="318"/>
      <c r="E31" s="318"/>
      <c r="F31" s="318"/>
      <c r="G31" s="318"/>
      <c r="H31" s="318"/>
      <c r="I31" s="318"/>
      <c r="J31" s="318"/>
      <c r="K31" s="318"/>
      <c r="L31" s="318"/>
      <c r="M31" s="722" t="s">
        <v>1056</v>
      </c>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318"/>
      <c r="BG31" s="318"/>
      <c r="BH31" s="318"/>
      <c r="BI31" s="318"/>
      <c r="BJ31" s="318"/>
      <c r="BK31" s="318"/>
      <c r="BL31" s="318"/>
      <c r="BM31" s="318"/>
      <c r="BN31" s="318"/>
      <c r="BO31" s="318"/>
      <c r="BP31" s="318"/>
    </row>
    <row r="32" spans="1:68" s="250" customFormat="1" ht="18.600000000000001" customHeight="1">
      <c r="A32" s="722" t="s">
        <v>1054</v>
      </c>
      <c r="B32" s="318"/>
      <c r="C32" s="318"/>
      <c r="D32" s="722"/>
      <c r="E32" s="318"/>
      <c r="F32" s="722"/>
      <c r="G32" s="722"/>
      <c r="H32" s="722"/>
      <c r="I32" s="722"/>
      <c r="J32" s="722"/>
      <c r="K32" s="722"/>
      <c r="L32" s="722"/>
      <c r="M32" s="722"/>
      <c r="N32" s="722"/>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8"/>
      <c r="BJ32" s="318"/>
      <c r="BK32" s="318"/>
      <c r="BL32" s="318"/>
      <c r="BM32" s="318"/>
      <c r="BN32" s="318"/>
      <c r="BO32" s="318"/>
      <c r="BP32" s="318"/>
    </row>
    <row r="33" spans="1:68" s="250" customFormat="1" ht="18.600000000000001" customHeight="1">
      <c r="A33" s="318"/>
      <c r="B33" s="318"/>
      <c r="C33" s="318"/>
      <c r="D33" s="318"/>
      <c r="E33" s="722"/>
      <c r="F33" s="1069" t="s">
        <v>13</v>
      </c>
      <c r="G33" s="1069"/>
      <c r="H33" s="1069"/>
      <c r="I33" s="1069"/>
      <c r="J33" s="1069"/>
      <c r="K33" s="1069"/>
      <c r="L33" s="1069"/>
      <c r="M33" s="1069"/>
      <c r="N33" s="1069"/>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8"/>
      <c r="BH33" s="318"/>
      <c r="BI33" s="318"/>
      <c r="BJ33" s="318"/>
      <c r="BK33" s="318"/>
      <c r="BL33" s="318"/>
      <c r="BM33" s="318"/>
      <c r="BN33" s="318"/>
      <c r="BO33" s="318"/>
      <c r="BP33" s="318"/>
    </row>
    <row r="34" spans="1:68" s="250" customFormat="1" ht="18.600000000000001" customHeight="1">
      <c r="A34" s="318"/>
      <c r="B34" s="318"/>
      <c r="C34" s="318"/>
      <c r="D34" s="318"/>
      <c r="E34" s="1069" t="s">
        <v>1026</v>
      </c>
      <c r="F34" s="1069"/>
      <c r="G34" s="1069"/>
      <c r="H34" s="1069"/>
      <c r="I34" s="1069"/>
      <c r="J34" s="1069"/>
      <c r="K34" s="1069"/>
      <c r="L34" s="1069"/>
      <c r="M34" s="1069"/>
      <c r="N34" s="1069"/>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row>
    <row r="35" spans="1:68" s="250" customFormat="1" ht="18.600000000000001" customHeight="1">
      <c r="A35" s="722"/>
      <c r="B35" s="722"/>
      <c r="C35" s="318"/>
      <c r="D35" s="318"/>
      <c r="E35" s="318"/>
      <c r="F35" s="722"/>
      <c r="G35" s="722"/>
      <c r="H35" s="722"/>
      <c r="I35" s="722"/>
      <c r="J35" s="722"/>
      <c r="K35" s="722"/>
      <c r="L35" s="722" t="s">
        <v>710</v>
      </c>
      <c r="M35" s="722"/>
      <c r="N35" s="722"/>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row>
    <row r="36" spans="1:68" s="263" customFormat="1"/>
    <row r="37" spans="1:68" s="263" customFormat="1">
      <c r="A37" s="1061"/>
      <c r="B37" s="1061"/>
      <c r="C37" s="1061"/>
      <c r="D37" s="1061"/>
      <c r="E37" s="1061"/>
      <c r="F37" s="1061"/>
      <c r="G37" s="1061"/>
      <c r="H37" s="1061"/>
      <c r="I37" s="1061"/>
      <c r="J37" s="1061"/>
      <c r="K37" s="1061"/>
      <c r="L37" s="1061"/>
      <c r="M37" s="1061"/>
      <c r="N37" s="1061"/>
    </row>
    <row r="38" spans="1:68" s="263" customFormat="1"/>
    <row r="39" spans="1:68" s="263" customFormat="1"/>
    <row r="40" spans="1:68" s="263" customFormat="1"/>
    <row r="41" spans="1:68" s="263" customFormat="1"/>
    <row r="42" spans="1:68" s="263" customFormat="1"/>
    <row r="43" spans="1:68" s="263" customFormat="1"/>
    <row r="44" spans="1:68" s="263" customFormat="1"/>
    <row r="45" spans="1:68" s="263" customFormat="1"/>
    <row r="46" spans="1:68" s="263" customFormat="1"/>
    <row r="47" spans="1:68" s="263" customFormat="1"/>
    <row r="48" spans="1:68" s="263" customFormat="1"/>
    <row r="49" s="263" customFormat="1"/>
    <row r="50" s="263" customFormat="1"/>
    <row r="51" s="263" customFormat="1"/>
    <row r="52" s="263" customFormat="1"/>
    <row r="53" s="263" customFormat="1"/>
    <row r="54" s="263" customFormat="1"/>
    <row r="55" s="263" customFormat="1"/>
    <row r="56" s="263" customFormat="1"/>
    <row r="57" s="263" customFormat="1"/>
    <row r="58" s="263" customFormat="1"/>
    <row r="59" s="263" customFormat="1"/>
    <row r="60" s="263" customFormat="1"/>
    <row r="61" s="263" customFormat="1"/>
    <row r="62" s="263" customFormat="1"/>
    <row r="63" s="263" customFormat="1"/>
    <row r="64" s="263" customFormat="1"/>
    <row r="65" s="263" customFormat="1"/>
    <row r="66" s="263" customFormat="1"/>
    <row r="67" s="263" customFormat="1"/>
    <row r="68" s="263" customFormat="1"/>
    <row r="69" s="263" customFormat="1"/>
    <row r="70" s="263" customFormat="1"/>
    <row r="71" s="263" customFormat="1"/>
    <row r="72" s="263" customFormat="1"/>
    <row r="73" s="263" customFormat="1"/>
    <row r="74" s="263" customFormat="1"/>
    <row r="75" s="263" customFormat="1"/>
    <row r="76" s="263" customFormat="1"/>
    <row r="77" s="263" customFormat="1"/>
    <row r="78" s="263" customFormat="1"/>
    <row r="79" s="263" customFormat="1"/>
    <row r="80" s="263" customFormat="1"/>
    <row r="81" s="263" customFormat="1"/>
    <row r="82" s="263" customFormat="1"/>
    <row r="83" s="263" customFormat="1"/>
    <row r="84" s="263" customFormat="1"/>
    <row r="85" s="263" customFormat="1"/>
    <row r="86" s="263" customFormat="1"/>
    <row r="87" s="263" customFormat="1"/>
    <row r="88" s="263" customFormat="1"/>
    <row r="89" s="263" customFormat="1"/>
    <row r="90" s="263" customFormat="1"/>
    <row r="91" s="263" customFormat="1"/>
    <row r="92" s="263" customFormat="1"/>
    <row r="93" s="263" customFormat="1"/>
    <row r="94" s="263" customFormat="1"/>
    <row r="95" s="263" customFormat="1"/>
    <row r="96" s="263" customFormat="1"/>
    <row r="97" s="263" customFormat="1"/>
    <row r="98" s="263" customFormat="1"/>
    <row r="99" s="263" customFormat="1"/>
    <row r="100" s="263" customFormat="1"/>
    <row r="101" s="263" customFormat="1"/>
    <row r="102" s="263" customFormat="1"/>
    <row r="103" s="263" customFormat="1"/>
    <row r="104" s="263" customFormat="1"/>
    <row r="105" s="263" customFormat="1"/>
    <row r="106" s="263" customFormat="1"/>
    <row r="107" s="263" customFormat="1"/>
    <row r="108" s="263" customFormat="1"/>
    <row r="109" s="263" customFormat="1"/>
    <row r="110" s="263" customFormat="1"/>
    <row r="111" s="263" customFormat="1"/>
    <row r="112" s="263" customFormat="1"/>
    <row r="113" s="263" customFormat="1"/>
    <row r="114" s="263" customFormat="1"/>
    <row r="115" s="263" customFormat="1"/>
    <row r="116" s="263" customFormat="1"/>
    <row r="117" s="263" customFormat="1"/>
    <row r="118" s="263" customFormat="1"/>
    <row r="119" s="263" customFormat="1"/>
    <row r="120" s="263" customFormat="1"/>
    <row r="121" s="263" customFormat="1"/>
    <row r="122" s="263" customFormat="1"/>
    <row r="123" s="263" customFormat="1"/>
    <row r="124" s="263" customFormat="1"/>
    <row r="125" s="263" customFormat="1"/>
    <row r="126" s="263" customFormat="1"/>
    <row r="127" s="263" customFormat="1"/>
    <row r="128" s="263" customFormat="1"/>
    <row r="129" s="263" customFormat="1"/>
    <row r="130" s="263" customFormat="1"/>
    <row r="131" s="263" customFormat="1"/>
    <row r="132" s="263" customFormat="1"/>
    <row r="133" s="263" customFormat="1"/>
    <row r="134" s="263" customFormat="1"/>
    <row r="135" s="263" customFormat="1"/>
    <row r="136" s="263" customFormat="1"/>
    <row r="137" s="263" customFormat="1"/>
    <row r="138" s="263" customFormat="1"/>
    <row r="139" s="263" customFormat="1"/>
    <row r="140" s="263" customFormat="1"/>
    <row r="141" s="263" customFormat="1"/>
    <row r="142" s="263" customFormat="1"/>
    <row r="143" s="263" customFormat="1"/>
    <row r="144" s="263" customFormat="1"/>
    <row r="145" s="263" customFormat="1"/>
    <row r="146" s="263" customFormat="1"/>
    <row r="147" s="263" customFormat="1"/>
    <row r="148" s="263" customFormat="1"/>
    <row r="149" s="263" customFormat="1"/>
    <row r="150" s="263" customFormat="1"/>
    <row r="151" s="263" customFormat="1"/>
    <row r="152" s="263" customFormat="1"/>
    <row r="153" s="263" customFormat="1"/>
    <row r="154" s="263" customFormat="1"/>
    <row r="155" s="263" customFormat="1"/>
    <row r="156" s="263" customFormat="1"/>
    <row r="157" s="263" customFormat="1"/>
    <row r="158" s="263" customFormat="1"/>
    <row r="159" s="263" customFormat="1"/>
    <row r="160" s="263" customFormat="1"/>
    <row r="161" s="263" customFormat="1"/>
    <row r="162" s="263" customFormat="1"/>
    <row r="163" s="263" customFormat="1"/>
    <row r="164" s="263" customFormat="1"/>
    <row r="165" s="263" customFormat="1"/>
    <row r="166" s="263" customFormat="1"/>
    <row r="167" s="263" customFormat="1"/>
    <row r="168" s="263" customFormat="1"/>
    <row r="169" s="263" customFormat="1"/>
    <row r="170" s="263" customFormat="1"/>
    <row r="171" s="263" customFormat="1"/>
    <row r="172" s="263" customFormat="1"/>
    <row r="173" s="263" customFormat="1"/>
    <row r="174" s="263" customFormat="1"/>
    <row r="175" s="263" customFormat="1"/>
    <row r="176" s="263" customFormat="1"/>
    <row r="177" s="263" customFormat="1"/>
    <row r="178" s="263" customFormat="1"/>
    <row r="179" s="263" customFormat="1"/>
    <row r="180" s="263" customFormat="1"/>
    <row r="181" s="263" customFormat="1"/>
    <row r="182" s="263" customFormat="1"/>
    <row r="183" s="263" customFormat="1"/>
    <row r="184" s="263" customFormat="1"/>
    <row r="185" s="263" customFormat="1"/>
    <row r="186" s="263" customFormat="1"/>
    <row r="187" s="263" customFormat="1"/>
    <row r="188" s="263" customFormat="1"/>
    <row r="189" s="263" customFormat="1"/>
    <row r="190" s="263" customFormat="1"/>
    <row r="191" s="263" customFormat="1"/>
    <row r="192" s="263" customFormat="1"/>
    <row r="193" s="263" customFormat="1"/>
    <row r="194" s="263" customFormat="1"/>
    <row r="195" s="263" customFormat="1"/>
    <row r="196" s="263" customFormat="1"/>
    <row r="197" s="263" customFormat="1"/>
    <row r="198" s="263" customFormat="1"/>
    <row r="199" s="263" customFormat="1"/>
    <row r="200" s="263" customFormat="1"/>
    <row r="201" s="263" customFormat="1"/>
    <row r="202" s="263" customFormat="1"/>
    <row r="203" s="263" customFormat="1"/>
    <row r="204" s="263" customFormat="1"/>
    <row r="205" s="263" customFormat="1"/>
    <row r="206" s="263" customFormat="1"/>
    <row r="207" s="263" customFormat="1"/>
    <row r="208" s="263" customFormat="1"/>
    <row r="209" s="263" customFormat="1"/>
    <row r="210" s="263" customFormat="1"/>
    <row r="211" s="263" customFormat="1"/>
    <row r="212" s="263" customFormat="1"/>
    <row r="213" s="263" customFormat="1"/>
    <row r="214" s="263" customFormat="1"/>
    <row r="215" s="263" customFormat="1"/>
    <row r="216" s="263" customFormat="1"/>
    <row r="217" s="263" customFormat="1"/>
    <row r="218" s="263" customFormat="1"/>
    <row r="219" s="263" customFormat="1"/>
    <row r="220" s="263" customFormat="1"/>
    <row r="221" s="263" customFormat="1"/>
    <row r="222" s="263" customFormat="1"/>
    <row r="223" s="263" customFormat="1"/>
    <row r="224" s="263" customFormat="1"/>
    <row r="225" s="263" customFormat="1"/>
    <row r="226" s="263" customFormat="1"/>
    <row r="227" s="263" customFormat="1"/>
    <row r="228" s="263" customFormat="1"/>
    <row r="229" s="263" customFormat="1"/>
    <row r="230" s="263" customFormat="1"/>
    <row r="231" s="263" customFormat="1"/>
    <row r="232" s="263" customFormat="1"/>
    <row r="233" s="263" customFormat="1"/>
    <row r="234" s="263" customFormat="1"/>
    <row r="235" s="263" customFormat="1"/>
    <row r="236" s="263" customFormat="1"/>
    <row r="237" s="263" customFormat="1"/>
    <row r="238" s="263" customFormat="1"/>
    <row r="239" s="263" customFormat="1"/>
    <row r="240" s="263" customFormat="1"/>
    <row r="241" s="263" customFormat="1"/>
    <row r="242" s="263" customFormat="1"/>
    <row r="243" s="263" customFormat="1"/>
    <row r="244" s="263" customFormat="1"/>
    <row r="245" s="263" customFormat="1"/>
    <row r="246" s="263" customFormat="1"/>
    <row r="247" s="263" customFormat="1"/>
    <row r="248" s="263" customFormat="1"/>
    <row r="249" s="263" customFormat="1"/>
    <row r="250" s="263" customFormat="1"/>
    <row r="251" s="263" customFormat="1"/>
    <row r="252" s="263" customFormat="1"/>
    <row r="253" s="263" customFormat="1"/>
    <row r="254" s="263" customFormat="1"/>
    <row r="255" s="263" customFormat="1"/>
    <row r="256" s="263" customFormat="1"/>
    <row r="257" s="263" customFormat="1"/>
    <row r="258" s="263" customFormat="1"/>
    <row r="259" s="263" customFormat="1"/>
    <row r="260" s="263" customFormat="1"/>
    <row r="261" s="263" customFormat="1"/>
    <row r="262" s="263" customFormat="1"/>
    <row r="263" s="263" customFormat="1"/>
    <row r="264" s="263" customFormat="1"/>
    <row r="265" s="263" customFormat="1"/>
    <row r="266" s="263" customFormat="1"/>
    <row r="267" s="263" customFormat="1"/>
    <row r="268" s="263" customFormat="1"/>
    <row r="269" s="263" customFormat="1"/>
    <row r="270" s="263" customFormat="1"/>
    <row r="271" s="263" customFormat="1"/>
    <row r="272" s="263" customFormat="1"/>
    <row r="273" s="263" customFormat="1"/>
    <row r="274" s="263" customFormat="1"/>
    <row r="275" s="263" customFormat="1"/>
    <row r="276" s="263" customFormat="1"/>
    <row r="277" s="263" customFormat="1"/>
    <row r="278" s="263" customFormat="1"/>
    <row r="279" s="263" customFormat="1"/>
    <row r="280" s="263" customFormat="1"/>
    <row r="281" s="263" customFormat="1"/>
    <row r="282" s="263" customFormat="1"/>
    <row r="283" s="263" customFormat="1"/>
    <row r="284" s="263" customFormat="1"/>
    <row r="285" s="263" customFormat="1"/>
    <row r="286" s="263" customFormat="1"/>
    <row r="287" s="263" customFormat="1"/>
    <row r="288" s="263" customFormat="1"/>
    <row r="289" s="263" customFormat="1"/>
    <row r="290" s="263" customFormat="1"/>
    <row r="291" s="263" customFormat="1"/>
    <row r="292" s="263" customFormat="1"/>
    <row r="293" s="263" customFormat="1"/>
    <row r="294" s="263" customFormat="1"/>
    <row r="295" s="263" customFormat="1"/>
    <row r="296" s="263" customFormat="1"/>
    <row r="297" s="263" customFormat="1"/>
    <row r="298" s="263" customFormat="1"/>
    <row r="299" s="263" customFormat="1"/>
    <row r="300" s="263" customFormat="1"/>
    <row r="301" s="263" customFormat="1"/>
    <row r="302" s="263" customFormat="1"/>
    <row r="303" s="263" customFormat="1"/>
    <row r="304" s="263" customFormat="1"/>
    <row r="305" s="263" customFormat="1"/>
    <row r="306" s="263" customFormat="1"/>
    <row r="307" s="263" customFormat="1"/>
    <row r="308" s="263" customFormat="1"/>
    <row r="309" s="263" customFormat="1"/>
    <row r="310" s="263" customFormat="1"/>
    <row r="311" s="263" customFormat="1"/>
    <row r="312" s="263" customFormat="1"/>
    <row r="313" s="263" customFormat="1"/>
    <row r="314" s="263" customFormat="1"/>
    <row r="315" s="263" customFormat="1"/>
    <row r="316" s="263" customFormat="1"/>
    <row r="317" s="263" customFormat="1"/>
    <row r="318" s="263" customFormat="1"/>
    <row r="319" s="263" customFormat="1"/>
    <row r="320" s="263" customFormat="1"/>
    <row r="321" s="263" customFormat="1"/>
    <row r="322" s="263" customFormat="1"/>
    <row r="323" s="263" customFormat="1"/>
    <row r="324" s="263" customFormat="1"/>
    <row r="325" s="263" customFormat="1"/>
    <row r="326" s="263" customFormat="1"/>
    <row r="327" s="263" customFormat="1"/>
    <row r="328" s="263" customFormat="1"/>
    <row r="329" s="263" customFormat="1"/>
    <row r="330" s="263" customFormat="1"/>
    <row r="331" s="263" customFormat="1"/>
    <row r="332" s="263" customFormat="1"/>
    <row r="333" s="263" customFormat="1"/>
    <row r="334" s="263" customFormat="1"/>
    <row r="335" s="263" customFormat="1"/>
    <row r="336" s="263" customFormat="1"/>
    <row r="337" s="263" customFormat="1"/>
    <row r="338" s="263" customFormat="1"/>
    <row r="339" s="263" customFormat="1"/>
    <row r="340" s="263" customFormat="1"/>
    <row r="341" s="263" customFormat="1"/>
    <row r="342" s="263" customFormat="1"/>
    <row r="343" s="263" customFormat="1"/>
    <row r="344" s="263" customFormat="1"/>
    <row r="345" s="263" customFormat="1"/>
    <row r="346" s="263" customFormat="1"/>
    <row r="347" s="263" customFormat="1"/>
    <row r="348" s="263" customFormat="1"/>
    <row r="349" s="263" customFormat="1"/>
    <row r="350" s="263" customFormat="1"/>
    <row r="351" s="263" customFormat="1"/>
    <row r="352" s="263" customFormat="1"/>
    <row r="353" s="263" customFormat="1"/>
    <row r="354" s="263" customFormat="1"/>
    <row r="355" s="263" customFormat="1"/>
    <row r="356" s="263" customFormat="1"/>
    <row r="357" s="263" customFormat="1"/>
    <row r="358" s="263" customFormat="1"/>
    <row r="359" s="263" customFormat="1"/>
    <row r="360" s="263" customFormat="1"/>
    <row r="361" s="263" customFormat="1"/>
    <row r="362" s="263" customFormat="1"/>
    <row r="363" s="263" customFormat="1"/>
    <row r="364" s="263" customFormat="1"/>
    <row r="365" s="263" customFormat="1"/>
    <row r="366" s="263" customFormat="1"/>
    <row r="367" s="263" customFormat="1"/>
    <row r="368" s="263" customFormat="1"/>
    <row r="369" s="263" customFormat="1"/>
    <row r="370" s="263" customFormat="1"/>
    <row r="371" s="263" customFormat="1"/>
    <row r="372" s="263" customFormat="1"/>
    <row r="373" s="263" customFormat="1"/>
    <row r="374" s="263" customFormat="1"/>
    <row r="375" s="263" customFormat="1"/>
    <row r="376" s="263" customFormat="1"/>
    <row r="377" s="263" customFormat="1"/>
    <row r="378" s="263" customFormat="1"/>
    <row r="379" s="263" customFormat="1"/>
    <row r="380" s="263" customFormat="1"/>
    <row r="381" s="263" customFormat="1"/>
    <row r="382" s="263" customFormat="1"/>
    <row r="383" s="263" customFormat="1"/>
    <row r="384" s="263" customFormat="1"/>
    <row r="385" s="263" customFormat="1"/>
    <row r="386" s="263" customFormat="1"/>
    <row r="387" s="263" customFormat="1"/>
    <row r="388" s="263" customFormat="1"/>
    <row r="389" s="263" customFormat="1"/>
    <row r="390" s="263" customFormat="1"/>
    <row r="391" s="263" customFormat="1"/>
    <row r="392" s="263" customFormat="1"/>
    <row r="393" s="263" customFormat="1"/>
    <row r="394" s="263" customFormat="1"/>
    <row r="395" s="263" customFormat="1"/>
    <row r="396" s="263" customFormat="1"/>
    <row r="397" s="263" customFormat="1"/>
    <row r="398" s="263" customFormat="1"/>
    <row r="399" s="263" customFormat="1"/>
    <row r="400" s="263" customFormat="1"/>
    <row r="401" s="263" customFormat="1"/>
    <row r="402" s="263" customFormat="1"/>
    <row r="403" s="263" customFormat="1"/>
    <row r="404" s="263" customFormat="1"/>
    <row r="405" s="263" customFormat="1"/>
    <row r="406" s="263" customFormat="1"/>
    <row r="407" s="263" customFormat="1"/>
    <row r="408" s="263" customFormat="1"/>
    <row r="409" s="263" customFormat="1"/>
    <row r="410" s="263" customFormat="1"/>
    <row r="411" s="263" customFormat="1"/>
    <row r="412" s="263" customFormat="1"/>
    <row r="413" s="263" customFormat="1"/>
    <row r="414" s="263" customFormat="1"/>
    <row r="415" s="263" customFormat="1"/>
    <row r="416" s="263" customFormat="1"/>
    <row r="417" s="263" customFormat="1"/>
    <row r="418" s="263" customFormat="1"/>
    <row r="419" s="263" customFormat="1"/>
    <row r="420" s="263" customFormat="1"/>
    <row r="421" s="263" customFormat="1"/>
    <row r="422" s="263" customFormat="1"/>
    <row r="423" s="263" customFormat="1"/>
    <row r="424" s="263" customFormat="1"/>
    <row r="425" s="263" customFormat="1"/>
    <row r="426" s="263" customFormat="1"/>
    <row r="427" s="263" customFormat="1"/>
    <row r="428" s="263" customFormat="1"/>
    <row r="429" s="263" customFormat="1"/>
    <row r="430" s="263" customFormat="1"/>
    <row r="431" s="263" customFormat="1"/>
    <row r="432" s="263" customFormat="1"/>
    <row r="433" s="263" customFormat="1"/>
    <row r="434" s="263" customFormat="1"/>
    <row r="435" s="263" customFormat="1"/>
    <row r="436" s="263" customFormat="1"/>
    <row r="437" s="263" customFormat="1"/>
    <row r="438" s="263" customFormat="1"/>
    <row r="439" s="263" customFormat="1"/>
    <row r="440" s="263" customFormat="1"/>
    <row r="441" s="263" customFormat="1"/>
    <row r="442" s="263" customFormat="1"/>
    <row r="443" s="263" customFormat="1"/>
    <row r="444" s="263" customFormat="1"/>
    <row r="445" s="263" customFormat="1"/>
    <row r="446" s="263" customFormat="1"/>
    <row r="447" s="263" customFormat="1"/>
    <row r="448" s="263" customFormat="1"/>
    <row r="449" s="263" customFormat="1"/>
    <row r="450" s="263" customFormat="1"/>
    <row r="451" s="263" customFormat="1"/>
    <row r="452" s="263" customFormat="1"/>
    <row r="453" s="263" customFormat="1"/>
    <row r="454" s="263" customFormat="1"/>
    <row r="455" s="263" customFormat="1"/>
    <row r="456" s="263" customFormat="1"/>
    <row r="457" s="263" customFormat="1"/>
    <row r="458" s="263" customFormat="1"/>
    <row r="459" s="263" customFormat="1"/>
    <row r="460" s="263" customFormat="1"/>
    <row r="461" s="263" customFormat="1"/>
    <row r="462" s="263" customFormat="1"/>
    <row r="463" s="263" customFormat="1"/>
    <row r="464" s="263" customFormat="1"/>
    <row r="465" s="263" customFormat="1"/>
    <row r="466" s="263" customFormat="1"/>
    <row r="467" s="263" customFormat="1"/>
    <row r="468" s="263" customFormat="1"/>
    <row r="469" s="263" customFormat="1"/>
    <row r="470" s="263" customFormat="1"/>
    <row r="471" s="263" customFormat="1"/>
    <row r="472" s="263" customFormat="1"/>
    <row r="473" s="263" customFormat="1"/>
    <row r="474" s="263" customFormat="1"/>
    <row r="475" s="263" customFormat="1"/>
    <row r="476" s="263" customFormat="1"/>
    <row r="477" s="263" customFormat="1"/>
    <row r="478" s="263" customFormat="1"/>
    <row r="479" s="263" customFormat="1"/>
    <row r="480" s="263" customFormat="1"/>
    <row r="481" s="263" customFormat="1"/>
    <row r="482" s="263" customFormat="1"/>
    <row r="483" s="263" customFormat="1"/>
    <row r="484" s="263" customFormat="1"/>
    <row r="485" s="263" customFormat="1"/>
    <row r="486" s="263" customFormat="1"/>
    <row r="487" s="263" customFormat="1"/>
    <row r="488" s="263" customFormat="1"/>
    <row r="489" s="263" customFormat="1"/>
    <row r="490" s="263" customFormat="1"/>
    <row r="491" s="263" customFormat="1"/>
    <row r="492" s="263" customFormat="1"/>
    <row r="493" s="263" customFormat="1"/>
    <row r="494" s="263" customFormat="1"/>
    <row r="495" s="263" customFormat="1"/>
    <row r="496" s="263" customFormat="1"/>
    <row r="497" s="263" customFormat="1"/>
    <row r="498" s="263" customFormat="1"/>
    <row r="499" s="263" customFormat="1"/>
    <row r="500" s="263" customFormat="1"/>
    <row r="501" s="263" customFormat="1"/>
    <row r="502" s="263" customFormat="1"/>
    <row r="503" s="263" customFormat="1"/>
    <row r="504" s="263" customFormat="1"/>
    <row r="505" s="263" customFormat="1"/>
    <row r="506" s="263" customFormat="1"/>
    <row r="507" s="263" customFormat="1"/>
    <row r="508" s="263" customFormat="1"/>
    <row r="509" s="263" customFormat="1"/>
    <row r="510" s="263" customFormat="1"/>
    <row r="511" s="263" customFormat="1"/>
    <row r="512" s="263" customFormat="1"/>
    <row r="513" s="263" customFormat="1"/>
    <row r="514" s="263" customFormat="1"/>
    <row r="515" s="263" customFormat="1"/>
    <row r="516" s="263" customFormat="1"/>
    <row r="517" s="263" customFormat="1"/>
    <row r="518" s="263" customFormat="1"/>
    <row r="519" s="263" customFormat="1"/>
    <row r="520" s="263" customFormat="1"/>
    <row r="521" s="263" customFormat="1"/>
    <row r="522" s="263" customFormat="1"/>
    <row r="523" s="263" customFormat="1"/>
    <row r="524" s="263" customFormat="1"/>
    <row r="525" s="263" customFormat="1"/>
    <row r="526" s="263" customFormat="1"/>
    <row r="527" s="263" customFormat="1"/>
    <row r="528" s="263" customFormat="1"/>
    <row r="529" s="263" customFormat="1"/>
    <row r="530" s="263" customFormat="1"/>
    <row r="531" s="263" customFormat="1"/>
    <row r="532" s="263" customFormat="1"/>
    <row r="533" s="263" customFormat="1"/>
    <row r="534" s="263" customFormat="1"/>
    <row r="535" s="263" customFormat="1"/>
    <row r="536" s="263" customFormat="1"/>
    <row r="537" s="263" customFormat="1"/>
    <row r="538" s="263" customFormat="1"/>
    <row r="539" s="263" customFormat="1"/>
    <row r="540" s="263" customFormat="1"/>
    <row r="541" s="263" customFormat="1"/>
    <row r="542" s="263" customFormat="1"/>
    <row r="543" s="263" customFormat="1"/>
    <row r="544" s="263" customFormat="1"/>
    <row r="545" s="263" customFormat="1"/>
    <row r="546" s="263" customFormat="1"/>
    <row r="547" s="263" customFormat="1"/>
    <row r="548" s="263" customFormat="1"/>
    <row r="549" s="263" customFormat="1"/>
    <row r="550" s="263" customFormat="1"/>
    <row r="551" s="263" customFormat="1"/>
    <row r="552" s="263" customFormat="1"/>
    <row r="553" s="263" customFormat="1"/>
    <row r="554" s="263" customFormat="1"/>
    <row r="555" s="263" customFormat="1"/>
    <row r="556" s="263" customFormat="1"/>
    <row r="557" s="263" customFormat="1"/>
    <row r="558" s="263" customFormat="1"/>
    <row r="559" s="263" customFormat="1"/>
    <row r="560" s="263" customFormat="1"/>
    <row r="561" s="263" customFormat="1"/>
    <row r="562" s="263" customFormat="1"/>
    <row r="563" s="263" customFormat="1"/>
    <row r="564" s="263" customFormat="1"/>
    <row r="565" s="263" customFormat="1"/>
    <row r="566" s="263" customFormat="1"/>
    <row r="567" s="263" customFormat="1"/>
    <row r="568" s="263" customFormat="1"/>
    <row r="569" s="263" customFormat="1"/>
    <row r="570" s="263" customFormat="1"/>
    <row r="571" s="263" customFormat="1"/>
    <row r="572" s="263" customFormat="1"/>
    <row r="573" s="263" customFormat="1"/>
    <row r="574" s="263" customFormat="1"/>
    <row r="575" s="263" customFormat="1"/>
    <row r="576" s="263" customFormat="1"/>
    <row r="577" s="263" customFormat="1"/>
    <row r="578" s="263" customFormat="1"/>
    <row r="579" s="263" customFormat="1"/>
    <row r="580" s="263" customFormat="1"/>
    <row r="581" s="263" customFormat="1"/>
    <row r="582" s="263" customFormat="1"/>
    <row r="583" s="263" customFormat="1"/>
    <row r="584" s="263" customFormat="1"/>
    <row r="585" s="263" customFormat="1"/>
    <row r="586" s="263" customFormat="1"/>
    <row r="587" s="263" customFormat="1"/>
    <row r="588" s="263" customFormat="1"/>
    <row r="589" s="263" customFormat="1"/>
    <row r="590" s="263" customFormat="1"/>
    <row r="591" s="263" customFormat="1"/>
  </sheetData>
  <mergeCells count="19">
    <mergeCell ref="O8:P8"/>
    <mergeCell ref="I8:N8"/>
    <mergeCell ref="A6:N6"/>
    <mergeCell ref="D1:E1"/>
    <mergeCell ref="M1:N1"/>
    <mergeCell ref="A2:N2"/>
    <mergeCell ref="A3:N3"/>
    <mergeCell ref="A4:N5"/>
    <mergeCell ref="F33:N33"/>
    <mergeCell ref="E34:N34"/>
    <mergeCell ref="A37:N37"/>
    <mergeCell ref="C8:C9"/>
    <mergeCell ref="A7:B7"/>
    <mergeCell ref="H7:N7"/>
    <mergeCell ref="A8:A9"/>
    <mergeCell ref="B8:B9"/>
    <mergeCell ref="D8:D9"/>
    <mergeCell ref="E8:H8"/>
    <mergeCell ref="A25:B25"/>
  </mergeCells>
  <printOptions horizontalCentered="1"/>
  <pageMargins left="0.70866141732283472" right="0.70866141732283472" top="0.23622047244094491" bottom="0" header="0.31496062992125984" footer="0.31496062992125984"/>
  <pageSetup paperSize="9" scale="73" orientation="landscape" r:id="rId1"/>
</worksheet>
</file>

<file path=xl/worksheets/sheet62.xml><?xml version="1.0" encoding="utf-8"?>
<worksheet xmlns="http://schemas.openxmlformats.org/spreadsheetml/2006/main" xmlns:r="http://schemas.openxmlformats.org/officeDocument/2006/relationships">
  <sheetPr>
    <pageSetUpPr fitToPage="1"/>
  </sheetPr>
  <dimension ref="A1:BT101"/>
  <sheetViews>
    <sheetView topLeftCell="A16" zoomScale="70" zoomScaleNormal="70" zoomScaleSheetLayoutView="100" workbookViewId="0">
      <selection activeCell="M35" sqref="M35"/>
    </sheetView>
  </sheetViews>
  <sheetFormatPr defaultColWidth="9.140625" defaultRowHeight="12.75"/>
  <cols>
    <col min="1" max="1" width="5.5703125" style="263" customWidth="1"/>
    <col min="2" max="2" width="31.42578125" style="263" customWidth="1"/>
    <col min="3" max="3" width="19" style="263" customWidth="1"/>
    <col min="4" max="4" width="12.85546875" style="263" customWidth="1"/>
    <col min="5" max="5" width="8.7109375" style="249" customWidth="1"/>
    <col min="6" max="7" width="8" style="249" customWidth="1"/>
    <col min="8" max="10" width="8.140625" style="249" customWidth="1"/>
    <col min="11" max="11" width="8.42578125" style="249" customWidth="1"/>
    <col min="12" max="12" width="11.85546875" style="249" customWidth="1"/>
    <col min="13" max="13" width="11.28515625" style="249" customWidth="1"/>
    <col min="14" max="14" width="11.85546875" style="249" customWidth="1"/>
    <col min="15" max="15" width="12.5703125" style="263" customWidth="1"/>
    <col min="16" max="16" width="16.28515625" style="263" customWidth="1"/>
    <col min="17" max="72" width="9.140625" style="263"/>
    <col min="73" max="16384" width="9.140625" style="249"/>
  </cols>
  <sheetData>
    <row r="1" spans="1:72" ht="12.75" customHeight="1">
      <c r="D1" s="1076"/>
      <c r="E1" s="1076"/>
      <c r="F1" s="263"/>
      <c r="G1" s="263"/>
      <c r="H1" s="263"/>
      <c r="I1" s="263"/>
      <c r="J1" s="263"/>
      <c r="K1" s="263"/>
      <c r="L1" s="263"/>
      <c r="M1" s="1077" t="s">
        <v>671</v>
      </c>
      <c r="N1" s="1077"/>
    </row>
    <row r="2" spans="1:72" ht="15.75">
      <c r="A2" s="1074" t="s">
        <v>0</v>
      </c>
      <c r="B2" s="1074"/>
      <c r="C2" s="1074"/>
      <c r="D2" s="1074"/>
      <c r="E2" s="1074"/>
      <c r="F2" s="1074"/>
      <c r="G2" s="1074"/>
      <c r="H2" s="1074"/>
      <c r="I2" s="1074"/>
      <c r="J2" s="1074"/>
      <c r="K2" s="1074"/>
      <c r="L2" s="1074"/>
      <c r="M2" s="1074"/>
      <c r="N2" s="1074"/>
    </row>
    <row r="3" spans="1:72" ht="18">
      <c r="A3" s="1075" t="s">
        <v>747</v>
      </c>
      <c r="B3" s="1075"/>
      <c r="C3" s="1075"/>
      <c r="D3" s="1075"/>
      <c r="E3" s="1075"/>
      <c r="F3" s="1075"/>
      <c r="G3" s="1075"/>
      <c r="H3" s="1075"/>
      <c r="I3" s="1075"/>
      <c r="J3" s="1075"/>
      <c r="K3" s="1075"/>
      <c r="L3" s="1075"/>
      <c r="M3" s="1075"/>
      <c r="N3" s="1075"/>
    </row>
    <row r="4" spans="1:72" ht="24" customHeight="1">
      <c r="A4" s="1081" t="s">
        <v>758</v>
      </c>
      <c r="B4" s="1081"/>
      <c r="C4" s="1081"/>
      <c r="D4" s="1081"/>
      <c r="E4" s="1081"/>
      <c r="F4" s="1081"/>
      <c r="G4" s="1081"/>
      <c r="H4" s="1081"/>
      <c r="I4" s="1081"/>
      <c r="J4" s="1081"/>
      <c r="K4" s="1081"/>
      <c r="L4" s="1081"/>
      <c r="M4" s="1081"/>
      <c r="N4" s="1081"/>
      <c r="O4" s="1081"/>
      <c r="P4" s="1081"/>
    </row>
    <row r="5" spans="1:72" s="250" customFormat="1" ht="18.75" customHeight="1">
      <c r="A5" s="336"/>
      <c r="B5" s="336"/>
      <c r="C5" s="336"/>
      <c r="D5" s="336"/>
      <c r="E5" s="336"/>
      <c r="F5" s="336"/>
      <c r="G5" s="336"/>
      <c r="H5" s="336"/>
      <c r="I5" s="336"/>
      <c r="J5" s="336"/>
      <c r="K5" s="336"/>
      <c r="L5" s="336"/>
      <c r="M5" s="336"/>
      <c r="N5" s="336"/>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318"/>
      <c r="BF5" s="318"/>
      <c r="BG5" s="318"/>
      <c r="BH5" s="318"/>
      <c r="BI5" s="318"/>
      <c r="BJ5" s="318"/>
      <c r="BK5" s="318"/>
      <c r="BL5" s="318"/>
      <c r="BM5" s="318"/>
      <c r="BN5" s="318"/>
      <c r="BO5" s="318"/>
      <c r="BP5" s="318"/>
      <c r="BQ5" s="318"/>
      <c r="BR5" s="318"/>
      <c r="BS5" s="318"/>
      <c r="BT5" s="318"/>
    </row>
    <row r="6" spans="1:72">
      <c r="A6" s="1061"/>
      <c r="B6" s="1061"/>
      <c r="C6" s="1061"/>
      <c r="D6" s="1061"/>
      <c r="E6" s="1061"/>
      <c r="F6" s="1061"/>
      <c r="G6" s="1061"/>
      <c r="H6" s="1061"/>
      <c r="I6" s="1061"/>
      <c r="J6" s="1061"/>
      <c r="K6" s="1061"/>
      <c r="L6" s="1061"/>
      <c r="M6" s="1061"/>
      <c r="N6" s="1061"/>
    </row>
    <row r="7" spans="1:72">
      <c r="A7" s="1066" t="s">
        <v>900</v>
      </c>
      <c r="B7" s="1066"/>
      <c r="D7" s="292"/>
      <c r="E7" s="263"/>
      <c r="F7" s="263"/>
      <c r="G7" s="263"/>
      <c r="H7" s="1062"/>
      <c r="I7" s="1062"/>
      <c r="J7" s="1062"/>
      <c r="K7" s="1062"/>
      <c r="L7" s="1062"/>
      <c r="M7" s="1062"/>
      <c r="N7" s="1062"/>
    </row>
    <row r="8" spans="1:72" ht="28.15" customHeight="1">
      <c r="A8" s="1000" t="s">
        <v>2</v>
      </c>
      <c r="B8" s="1000" t="s">
        <v>3</v>
      </c>
      <c r="C8" s="1078" t="s">
        <v>488</v>
      </c>
      <c r="D8" s="1067" t="s">
        <v>84</v>
      </c>
      <c r="E8" s="1063" t="s">
        <v>85</v>
      </c>
      <c r="F8" s="1064"/>
      <c r="G8" s="1064"/>
      <c r="H8" s="1065"/>
      <c r="I8" s="1000" t="s">
        <v>652</v>
      </c>
      <c r="J8" s="1000"/>
      <c r="K8" s="1000"/>
      <c r="L8" s="1000"/>
      <c r="M8" s="1000"/>
      <c r="N8" s="1000"/>
      <c r="O8" s="1070" t="s">
        <v>709</v>
      </c>
      <c r="P8" s="1070"/>
    </row>
    <row r="9" spans="1:72" ht="44.45" customHeight="1">
      <c r="A9" s="1000"/>
      <c r="B9" s="1000"/>
      <c r="C9" s="1079"/>
      <c r="D9" s="1068"/>
      <c r="E9" s="311" t="s">
        <v>90</v>
      </c>
      <c r="F9" s="311" t="s">
        <v>19</v>
      </c>
      <c r="G9" s="311" t="s">
        <v>41</v>
      </c>
      <c r="H9" s="311" t="s">
        <v>688</v>
      </c>
      <c r="I9" s="316" t="s">
        <v>17</v>
      </c>
      <c r="J9" s="316" t="s">
        <v>653</v>
      </c>
      <c r="K9" s="316" t="s">
        <v>654</v>
      </c>
      <c r="L9" s="316" t="s">
        <v>655</v>
      </c>
      <c r="M9" s="316" t="s">
        <v>656</v>
      </c>
      <c r="N9" s="316" t="s">
        <v>657</v>
      </c>
      <c r="O9" s="329" t="s">
        <v>715</v>
      </c>
      <c r="P9" s="329" t="s">
        <v>713</v>
      </c>
    </row>
    <row r="10" spans="1:72" s="325" customFormat="1">
      <c r="A10" s="323">
        <v>1</v>
      </c>
      <c r="B10" s="323">
        <v>2</v>
      </c>
      <c r="C10" s="323">
        <v>3</v>
      </c>
      <c r="D10" s="323">
        <v>4</v>
      </c>
      <c r="E10" s="323">
        <v>5</v>
      </c>
      <c r="F10" s="323">
        <v>6</v>
      </c>
      <c r="G10" s="323">
        <v>7</v>
      </c>
      <c r="H10" s="323">
        <v>8</v>
      </c>
      <c r="I10" s="323">
        <v>9</v>
      </c>
      <c r="J10" s="323">
        <v>10</v>
      </c>
      <c r="K10" s="323">
        <v>11</v>
      </c>
      <c r="L10" s="323">
        <v>12</v>
      </c>
      <c r="M10" s="323">
        <v>13</v>
      </c>
      <c r="N10" s="323">
        <v>14</v>
      </c>
      <c r="O10" s="323">
        <v>15</v>
      </c>
      <c r="P10" s="323">
        <v>16</v>
      </c>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7"/>
      <c r="AY10" s="537"/>
      <c r="AZ10" s="537"/>
      <c r="BA10" s="537"/>
      <c r="BB10" s="537"/>
      <c r="BC10" s="537"/>
      <c r="BD10" s="537"/>
      <c r="BE10" s="537"/>
      <c r="BF10" s="537"/>
      <c r="BG10" s="537"/>
      <c r="BH10" s="537"/>
      <c r="BI10" s="537"/>
      <c r="BJ10" s="537"/>
      <c r="BK10" s="537"/>
      <c r="BL10" s="537"/>
      <c r="BM10" s="537"/>
      <c r="BN10" s="537"/>
      <c r="BO10" s="537"/>
      <c r="BP10" s="537"/>
      <c r="BQ10" s="537"/>
      <c r="BR10" s="537"/>
      <c r="BS10" s="537"/>
      <c r="BT10" s="537"/>
    </row>
    <row r="11" spans="1:72" ht="33.6" customHeight="1">
      <c r="A11" s="530">
        <v>1</v>
      </c>
      <c r="B11" s="531" t="s">
        <v>901</v>
      </c>
      <c r="C11" s="529">
        <v>0</v>
      </c>
      <c r="D11" s="529">
        <v>0</v>
      </c>
      <c r="E11" s="528">
        <v>0</v>
      </c>
      <c r="F11" s="528">
        <v>0</v>
      </c>
      <c r="G11" s="528">
        <v>0</v>
      </c>
      <c r="H11" s="528">
        <v>0</v>
      </c>
      <c r="I11" s="528">
        <v>0</v>
      </c>
      <c r="J11" s="528">
        <v>0</v>
      </c>
      <c r="K11" s="528">
        <v>0</v>
      </c>
      <c r="L11" s="528">
        <v>0</v>
      </c>
      <c r="M11" s="528">
        <v>0</v>
      </c>
      <c r="N11" s="528">
        <v>0</v>
      </c>
      <c r="O11" s="528">
        <v>0</v>
      </c>
      <c r="P11" s="528">
        <v>0</v>
      </c>
    </row>
    <row r="12" spans="1:72" ht="33.6" customHeight="1">
      <c r="A12" s="530">
        <v>2</v>
      </c>
      <c r="B12" s="531" t="s">
        <v>902</v>
      </c>
      <c r="C12" s="529">
        <v>0</v>
      </c>
      <c r="D12" s="529">
        <v>0</v>
      </c>
      <c r="E12" s="528">
        <v>0</v>
      </c>
      <c r="F12" s="528">
        <v>0</v>
      </c>
      <c r="G12" s="528">
        <v>0</v>
      </c>
      <c r="H12" s="528">
        <v>0</v>
      </c>
      <c r="I12" s="528">
        <v>0</v>
      </c>
      <c r="J12" s="528">
        <v>0</v>
      </c>
      <c r="K12" s="528">
        <v>0</v>
      </c>
      <c r="L12" s="528">
        <v>0</v>
      </c>
      <c r="M12" s="528">
        <v>0</v>
      </c>
      <c r="N12" s="528">
        <v>0</v>
      </c>
      <c r="O12" s="528">
        <v>0</v>
      </c>
      <c r="P12" s="528">
        <v>0</v>
      </c>
    </row>
    <row r="13" spans="1:72" ht="33.6" customHeight="1">
      <c r="A13" s="530">
        <v>3</v>
      </c>
      <c r="B13" s="531" t="s">
        <v>903</v>
      </c>
      <c r="C13" s="529">
        <v>0</v>
      </c>
      <c r="D13" s="529">
        <v>0</v>
      </c>
      <c r="E13" s="528">
        <v>0</v>
      </c>
      <c r="F13" s="528">
        <v>0</v>
      </c>
      <c r="G13" s="528">
        <v>0</v>
      </c>
      <c r="H13" s="528">
        <v>0</v>
      </c>
      <c r="I13" s="528">
        <v>0</v>
      </c>
      <c r="J13" s="528">
        <v>0</v>
      </c>
      <c r="K13" s="528">
        <v>0</v>
      </c>
      <c r="L13" s="528">
        <v>0</v>
      </c>
      <c r="M13" s="528">
        <v>0</v>
      </c>
      <c r="N13" s="528">
        <v>0</v>
      </c>
      <c r="O13" s="528">
        <v>0</v>
      </c>
      <c r="P13" s="528">
        <v>0</v>
      </c>
    </row>
    <row r="14" spans="1:72" ht="33.6" customHeight="1">
      <c r="A14" s="530">
        <v>4</v>
      </c>
      <c r="B14" s="531" t="s">
        <v>904</v>
      </c>
      <c r="C14" s="529">
        <v>0</v>
      </c>
      <c r="D14" s="529">
        <v>0</v>
      </c>
      <c r="E14" s="528">
        <v>0</v>
      </c>
      <c r="F14" s="528">
        <v>0</v>
      </c>
      <c r="G14" s="528">
        <v>0</v>
      </c>
      <c r="H14" s="528">
        <v>0</v>
      </c>
      <c r="I14" s="528">
        <v>0</v>
      </c>
      <c r="J14" s="528">
        <v>0</v>
      </c>
      <c r="K14" s="528">
        <v>0</v>
      </c>
      <c r="L14" s="528">
        <v>0</v>
      </c>
      <c r="M14" s="528">
        <v>0</v>
      </c>
      <c r="N14" s="528">
        <v>0</v>
      </c>
      <c r="O14" s="528">
        <v>0</v>
      </c>
      <c r="P14" s="528">
        <v>0</v>
      </c>
    </row>
    <row r="15" spans="1:72" ht="33.6" customHeight="1">
      <c r="A15" s="530">
        <v>5</v>
      </c>
      <c r="B15" s="531" t="s">
        <v>905</v>
      </c>
      <c r="C15" s="529">
        <v>0</v>
      </c>
      <c r="D15" s="529">
        <v>0</v>
      </c>
      <c r="E15" s="528">
        <v>0</v>
      </c>
      <c r="F15" s="528">
        <v>0</v>
      </c>
      <c r="G15" s="528">
        <v>0</v>
      </c>
      <c r="H15" s="528">
        <v>0</v>
      </c>
      <c r="I15" s="528">
        <v>0</v>
      </c>
      <c r="J15" s="528">
        <v>0</v>
      </c>
      <c r="K15" s="528">
        <v>0</v>
      </c>
      <c r="L15" s="528">
        <v>0</v>
      </c>
      <c r="M15" s="528">
        <v>0</v>
      </c>
      <c r="N15" s="528">
        <v>0</v>
      </c>
      <c r="O15" s="528">
        <v>0</v>
      </c>
      <c r="P15" s="528">
        <v>0</v>
      </c>
    </row>
    <row r="16" spans="1:72" ht="33.6" customHeight="1">
      <c r="A16" s="530">
        <v>6</v>
      </c>
      <c r="B16" s="531" t="s">
        <v>906</v>
      </c>
      <c r="C16" s="529">
        <v>0</v>
      </c>
      <c r="D16" s="529">
        <v>0</v>
      </c>
      <c r="E16" s="528">
        <v>0</v>
      </c>
      <c r="F16" s="528">
        <v>0</v>
      </c>
      <c r="G16" s="528">
        <v>0</v>
      </c>
      <c r="H16" s="528">
        <v>0</v>
      </c>
      <c r="I16" s="528">
        <v>0</v>
      </c>
      <c r="J16" s="528">
        <v>0</v>
      </c>
      <c r="K16" s="528">
        <v>0</v>
      </c>
      <c r="L16" s="528">
        <v>0</v>
      </c>
      <c r="M16" s="528">
        <v>0</v>
      </c>
      <c r="N16" s="528">
        <v>0</v>
      </c>
      <c r="O16" s="528">
        <v>0</v>
      </c>
      <c r="P16" s="528">
        <v>0</v>
      </c>
    </row>
    <row r="17" spans="1:72" ht="33.6" customHeight="1">
      <c r="A17" s="530">
        <v>7</v>
      </c>
      <c r="B17" s="531" t="s">
        <v>907</v>
      </c>
      <c r="C17" s="529">
        <v>0</v>
      </c>
      <c r="D17" s="529">
        <v>0</v>
      </c>
      <c r="E17" s="528">
        <v>0</v>
      </c>
      <c r="F17" s="528">
        <v>0</v>
      </c>
      <c r="G17" s="528">
        <v>0</v>
      </c>
      <c r="H17" s="528">
        <v>0</v>
      </c>
      <c r="I17" s="528">
        <v>0</v>
      </c>
      <c r="J17" s="528">
        <v>0</v>
      </c>
      <c r="K17" s="528">
        <v>0</v>
      </c>
      <c r="L17" s="528">
        <v>0</v>
      </c>
      <c r="M17" s="528">
        <v>0</v>
      </c>
      <c r="N17" s="528">
        <v>0</v>
      </c>
      <c r="O17" s="528">
        <v>0</v>
      </c>
      <c r="P17" s="528">
        <v>0</v>
      </c>
    </row>
    <row r="18" spans="1:72" ht="33.6" customHeight="1">
      <c r="A18" s="530">
        <v>8</v>
      </c>
      <c r="B18" s="531" t="s">
        <v>908</v>
      </c>
      <c r="C18" s="529">
        <v>0</v>
      </c>
      <c r="D18" s="529">
        <v>0</v>
      </c>
      <c r="E18" s="528">
        <v>0</v>
      </c>
      <c r="F18" s="528">
        <v>0</v>
      </c>
      <c r="G18" s="528">
        <v>0</v>
      </c>
      <c r="H18" s="528">
        <v>0</v>
      </c>
      <c r="I18" s="528">
        <v>0</v>
      </c>
      <c r="J18" s="528">
        <v>0</v>
      </c>
      <c r="K18" s="528">
        <v>0</v>
      </c>
      <c r="L18" s="528">
        <v>0</v>
      </c>
      <c r="M18" s="528">
        <v>0</v>
      </c>
      <c r="N18" s="528">
        <v>0</v>
      </c>
      <c r="O18" s="528">
        <v>0</v>
      </c>
      <c r="P18" s="528">
        <v>0</v>
      </c>
    </row>
    <row r="19" spans="1:72" ht="33.6" customHeight="1">
      <c r="A19" s="530">
        <v>9</v>
      </c>
      <c r="B19" s="531" t="s">
        <v>909</v>
      </c>
      <c r="C19" s="529">
        <v>0</v>
      </c>
      <c r="D19" s="529">
        <v>0</v>
      </c>
      <c r="E19" s="528">
        <v>0</v>
      </c>
      <c r="F19" s="528">
        <v>0</v>
      </c>
      <c r="G19" s="528">
        <v>0</v>
      </c>
      <c r="H19" s="528">
        <v>0</v>
      </c>
      <c r="I19" s="528">
        <v>0</v>
      </c>
      <c r="J19" s="528">
        <v>0</v>
      </c>
      <c r="K19" s="528">
        <v>0</v>
      </c>
      <c r="L19" s="528">
        <v>0</v>
      </c>
      <c r="M19" s="528">
        <v>0</v>
      </c>
      <c r="N19" s="528">
        <v>0</v>
      </c>
      <c r="O19" s="528">
        <v>0</v>
      </c>
      <c r="P19" s="528">
        <v>0</v>
      </c>
    </row>
    <row r="20" spans="1:72" ht="33.6" customHeight="1">
      <c r="A20" s="530">
        <v>10</v>
      </c>
      <c r="B20" s="531" t="s">
        <v>910</v>
      </c>
      <c r="C20" s="529">
        <v>0</v>
      </c>
      <c r="D20" s="529">
        <v>0</v>
      </c>
      <c r="E20" s="528">
        <v>0</v>
      </c>
      <c r="F20" s="528">
        <v>0</v>
      </c>
      <c r="G20" s="528">
        <v>0</v>
      </c>
      <c r="H20" s="528">
        <v>0</v>
      </c>
      <c r="I20" s="528">
        <v>0</v>
      </c>
      <c r="J20" s="528">
        <v>0</v>
      </c>
      <c r="K20" s="528">
        <v>0</v>
      </c>
      <c r="L20" s="528">
        <v>0</v>
      </c>
      <c r="M20" s="528">
        <v>0</v>
      </c>
      <c r="N20" s="528">
        <v>0</v>
      </c>
      <c r="O20" s="528">
        <v>0</v>
      </c>
      <c r="P20" s="528">
        <v>0</v>
      </c>
    </row>
    <row r="21" spans="1:72" ht="33.6" customHeight="1">
      <c r="A21" s="530">
        <v>11</v>
      </c>
      <c r="B21" s="531" t="s">
        <v>911</v>
      </c>
      <c r="C21" s="529">
        <v>0</v>
      </c>
      <c r="D21" s="529">
        <v>0</v>
      </c>
      <c r="E21" s="528">
        <v>0</v>
      </c>
      <c r="F21" s="528">
        <v>0</v>
      </c>
      <c r="G21" s="528">
        <v>0</v>
      </c>
      <c r="H21" s="528">
        <v>0</v>
      </c>
      <c r="I21" s="528">
        <v>0</v>
      </c>
      <c r="J21" s="528">
        <v>0</v>
      </c>
      <c r="K21" s="528">
        <v>0</v>
      </c>
      <c r="L21" s="528">
        <v>0</v>
      </c>
      <c r="M21" s="528">
        <v>0</v>
      </c>
      <c r="N21" s="528">
        <v>0</v>
      </c>
      <c r="O21" s="528">
        <v>0</v>
      </c>
      <c r="P21" s="528">
        <v>0</v>
      </c>
    </row>
    <row r="22" spans="1:72" ht="33.6" customHeight="1">
      <c r="A22" s="530">
        <v>12</v>
      </c>
      <c r="B22" s="531" t="s">
        <v>912</v>
      </c>
      <c r="C22" s="529">
        <v>0</v>
      </c>
      <c r="D22" s="529">
        <v>0</v>
      </c>
      <c r="E22" s="528">
        <v>0</v>
      </c>
      <c r="F22" s="528">
        <v>0</v>
      </c>
      <c r="G22" s="528">
        <v>0</v>
      </c>
      <c r="H22" s="528">
        <v>0</v>
      </c>
      <c r="I22" s="528">
        <v>0</v>
      </c>
      <c r="J22" s="528">
        <v>0</v>
      </c>
      <c r="K22" s="528">
        <v>0</v>
      </c>
      <c r="L22" s="528">
        <v>0</v>
      </c>
      <c r="M22" s="528">
        <v>0</v>
      </c>
      <c r="N22" s="528">
        <v>0</v>
      </c>
      <c r="O22" s="528">
        <v>0</v>
      </c>
      <c r="P22" s="528">
        <v>0</v>
      </c>
    </row>
    <row r="23" spans="1:72" ht="33.6" customHeight="1">
      <c r="A23" s="530">
        <v>13</v>
      </c>
      <c r="B23" s="531" t="s">
        <v>913</v>
      </c>
      <c r="C23" s="529">
        <v>0</v>
      </c>
      <c r="D23" s="529">
        <v>0</v>
      </c>
      <c r="E23" s="528">
        <v>0</v>
      </c>
      <c r="F23" s="528">
        <v>0</v>
      </c>
      <c r="G23" s="528">
        <v>0</v>
      </c>
      <c r="H23" s="528">
        <v>0</v>
      </c>
      <c r="I23" s="528">
        <v>0</v>
      </c>
      <c r="J23" s="528">
        <v>0</v>
      </c>
      <c r="K23" s="528">
        <v>0</v>
      </c>
      <c r="L23" s="528">
        <v>0</v>
      </c>
      <c r="M23" s="528">
        <v>0</v>
      </c>
      <c r="N23" s="528">
        <v>0</v>
      </c>
      <c r="O23" s="528">
        <v>0</v>
      </c>
      <c r="P23" s="528">
        <v>0</v>
      </c>
    </row>
    <row r="24" spans="1:72" ht="33.6" customHeight="1">
      <c r="A24" s="530">
        <v>14</v>
      </c>
      <c r="B24" s="531" t="s">
        <v>914</v>
      </c>
      <c r="C24" s="529">
        <v>0</v>
      </c>
      <c r="D24" s="529">
        <v>0</v>
      </c>
      <c r="E24" s="528">
        <v>0</v>
      </c>
      <c r="F24" s="528">
        <v>0</v>
      </c>
      <c r="G24" s="528">
        <v>0</v>
      </c>
      <c r="H24" s="528">
        <v>0</v>
      </c>
      <c r="I24" s="528">
        <v>0</v>
      </c>
      <c r="J24" s="528">
        <v>0</v>
      </c>
      <c r="K24" s="528">
        <v>0</v>
      </c>
      <c r="L24" s="528">
        <v>0</v>
      </c>
      <c r="M24" s="528">
        <v>0</v>
      </c>
      <c r="N24" s="528">
        <v>0</v>
      </c>
      <c r="O24" s="528">
        <v>0</v>
      </c>
      <c r="P24" s="528">
        <v>0</v>
      </c>
    </row>
    <row r="25" spans="1:72" ht="31.9" customHeight="1">
      <c r="A25" s="1071" t="s">
        <v>17</v>
      </c>
      <c r="B25" s="1080"/>
      <c r="C25" s="646">
        <v>0</v>
      </c>
      <c r="D25" s="539">
        <v>0</v>
      </c>
      <c r="E25" s="540">
        <v>0</v>
      </c>
      <c r="F25" s="540">
        <v>0</v>
      </c>
      <c r="G25" s="540">
        <v>0</v>
      </c>
      <c r="H25" s="540">
        <v>0</v>
      </c>
      <c r="I25" s="540">
        <v>0</v>
      </c>
      <c r="J25" s="540">
        <v>0</v>
      </c>
      <c r="K25" s="540">
        <v>0</v>
      </c>
      <c r="L25" s="540">
        <v>0</v>
      </c>
      <c r="M25" s="540">
        <v>0</v>
      </c>
      <c r="N25" s="540">
        <v>0</v>
      </c>
      <c r="O25" s="540">
        <v>0</v>
      </c>
      <c r="P25" s="540">
        <v>0</v>
      </c>
    </row>
    <row r="26" spans="1:72">
      <c r="A26" s="267"/>
      <c r="B26" s="267"/>
      <c r="C26" s="267"/>
      <c r="D26" s="267"/>
      <c r="E26" s="263"/>
      <c r="F26" s="263"/>
      <c r="G26" s="263"/>
      <c r="H26" s="263"/>
      <c r="I26" s="263"/>
      <c r="J26" s="263"/>
      <c r="K26" s="263"/>
      <c r="L26" s="263"/>
      <c r="M26" s="263"/>
      <c r="N26" s="263"/>
    </row>
    <row r="27" spans="1:72">
      <c r="A27" s="268"/>
      <c r="B27" s="269"/>
      <c r="C27" s="269"/>
      <c r="D27" s="267"/>
      <c r="E27" s="263"/>
      <c r="F27" s="263"/>
      <c r="G27" s="263"/>
      <c r="H27" s="263"/>
      <c r="I27" s="263"/>
      <c r="J27" s="263"/>
      <c r="K27" s="263"/>
      <c r="L27" s="263"/>
      <c r="M27" s="263"/>
      <c r="N27" s="263"/>
    </row>
    <row r="28" spans="1:72">
      <c r="A28" s="270"/>
      <c r="B28" s="270"/>
      <c r="C28" s="270"/>
      <c r="E28" s="263"/>
      <c r="F28" s="263"/>
      <c r="G28" s="263"/>
      <c r="H28" s="263"/>
      <c r="I28" s="263"/>
      <c r="J28" s="263"/>
      <c r="K28" s="263"/>
      <c r="L28" s="263"/>
      <c r="M28" s="263"/>
      <c r="N28" s="263"/>
    </row>
    <row r="29" spans="1:72">
      <c r="A29" s="270"/>
      <c r="B29" s="270"/>
      <c r="C29" s="270"/>
      <c r="E29" s="263"/>
      <c r="F29" s="263"/>
      <c r="G29" s="263"/>
      <c r="H29" s="263"/>
      <c r="I29" s="263"/>
      <c r="J29" s="263"/>
      <c r="K29" s="263"/>
      <c r="L29" s="263"/>
      <c r="M29" s="263"/>
      <c r="N29" s="263"/>
    </row>
    <row r="30" spans="1:72">
      <c r="A30" s="270"/>
      <c r="B30" s="270"/>
      <c r="C30" s="270"/>
      <c r="E30" s="263"/>
      <c r="F30" s="263"/>
      <c r="G30" s="263"/>
      <c r="H30" s="263"/>
      <c r="I30" s="263"/>
      <c r="J30" s="263"/>
      <c r="K30" s="263"/>
      <c r="L30" s="263"/>
      <c r="M30" s="263"/>
      <c r="N30" s="263"/>
    </row>
    <row r="31" spans="1:72">
      <c r="A31" s="270"/>
      <c r="B31" s="270"/>
      <c r="C31" s="270"/>
      <c r="E31" s="263"/>
      <c r="F31" s="263"/>
      <c r="G31" s="263"/>
      <c r="H31" s="263"/>
      <c r="I31" s="263"/>
      <c r="J31" s="263"/>
      <c r="K31" s="263"/>
      <c r="L31" s="263"/>
      <c r="M31" s="263"/>
      <c r="N31" s="263"/>
    </row>
    <row r="32" spans="1:72" s="250" customFormat="1" ht="21.6" customHeight="1">
      <c r="A32" s="722" t="s">
        <v>1054</v>
      </c>
      <c r="B32" s="318"/>
      <c r="C32" s="318"/>
      <c r="D32" s="722"/>
      <c r="E32" s="318"/>
      <c r="F32" s="722"/>
      <c r="G32" s="722"/>
      <c r="H32" s="722"/>
      <c r="I32" s="722"/>
      <c r="J32" s="722"/>
      <c r="K32" s="722"/>
      <c r="L32" s="722"/>
      <c r="M32" s="722" t="s">
        <v>1056</v>
      </c>
      <c r="N32" s="722"/>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8"/>
      <c r="BJ32" s="318"/>
      <c r="BK32" s="318"/>
      <c r="BL32" s="318"/>
      <c r="BM32" s="318"/>
      <c r="BN32" s="318"/>
      <c r="BO32" s="318"/>
      <c r="BP32" s="318"/>
      <c r="BQ32" s="318"/>
      <c r="BR32" s="318"/>
      <c r="BS32" s="318"/>
      <c r="BT32" s="318"/>
    </row>
    <row r="33" spans="1:72" s="250" customFormat="1" ht="21.6" customHeight="1">
      <c r="A33" s="318"/>
      <c r="B33" s="318"/>
      <c r="C33" s="318"/>
      <c r="D33" s="318"/>
      <c r="E33" s="722"/>
      <c r="F33" s="1069" t="s">
        <v>13</v>
      </c>
      <c r="G33" s="1069"/>
      <c r="H33" s="1069"/>
      <c r="I33" s="1069"/>
      <c r="J33" s="1069"/>
      <c r="K33" s="1069"/>
      <c r="L33" s="1069"/>
      <c r="M33" s="1069"/>
      <c r="N33" s="1069"/>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8"/>
      <c r="BH33" s="318"/>
      <c r="BI33" s="318"/>
      <c r="BJ33" s="318"/>
      <c r="BK33" s="318"/>
      <c r="BL33" s="318"/>
      <c r="BM33" s="318"/>
      <c r="BN33" s="318"/>
      <c r="BO33" s="318"/>
      <c r="BP33" s="318"/>
      <c r="BQ33" s="318"/>
      <c r="BR33" s="318"/>
      <c r="BS33" s="318"/>
      <c r="BT33" s="318"/>
    </row>
    <row r="34" spans="1:72" s="250" customFormat="1" ht="21.6" customHeight="1">
      <c r="A34" s="318"/>
      <c r="B34" s="318"/>
      <c r="C34" s="318"/>
      <c r="D34" s="318"/>
      <c r="E34" s="1069" t="s">
        <v>1026</v>
      </c>
      <c r="F34" s="1069"/>
      <c r="G34" s="1069"/>
      <c r="H34" s="1069"/>
      <c r="I34" s="1069"/>
      <c r="J34" s="1069"/>
      <c r="K34" s="1069"/>
      <c r="L34" s="1069"/>
      <c r="M34" s="1069"/>
      <c r="N34" s="1069"/>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318"/>
      <c r="BR34" s="318"/>
      <c r="BS34" s="318"/>
      <c r="BT34" s="318"/>
    </row>
    <row r="35" spans="1:72" s="250" customFormat="1" ht="21.6" customHeight="1">
      <c r="A35" s="722"/>
      <c r="B35" s="722"/>
      <c r="C35" s="318"/>
      <c r="D35" s="318"/>
      <c r="E35" s="318"/>
      <c r="F35" s="722"/>
      <c r="G35" s="722"/>
      <c r="H35" s="722"/>
      <c r="I35" s="722"/>
      <c r="J35" s="722"/>
      <c r="K35" s="722"/>
      <c r="L35" s="722" t="s">
        <v>710</v>
      </c>
      <c r="M35" s="722"/>
      <c r="N35" s="722"/>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8"/>
      <c r="BR35" s="318"/>
      <c r="BS35" s="318"/>
      <c r="BT35" s="318"/>
    </row>
    <row r="36" spans="1:72" s="263" customFormat="1"/>
    <row r="37" spans="1:72" s="263" customFormat="1">
      <c r="A37" s="1061"/>
      <c r="B37" s="1061"/>
      <c r="C37" s="1061"/>
      <c r="D37" s="1061"/>
      <c r="E37" s="1061"/>
      <c r="F37" s="1061"/>
      <c r="G37" s="1061"/>
      <c r="H37" s="1061"/>
      <c r="I37" s="1061"/>
      <c r="J37" s="1061"/>
      <c r="K37" s="1061"/>
      <c r="L37" s="1061"/>
      <c r="M37" s="1061"/>
      <c r="N37" s="1061"/>
    </row>
    <row r="38" spans="1:72" s="263" customFormat="1"/>
    <row r="39" spans="1:72" s="263" customFormat="1"/>
    <row r="40" spans="1:72" s="263" customFormat="1"/>
    <row r="41" spans="1:72" s="263" customFormat="1"/>
    <row r="42" spans="1:72" s="263" customFormat="1"/>
    <row r="43" spans="1:72" s="263" customFormat="1"/>
    <row r="44" spans="1:72" s="263" customFormat="1"/>
    <row r="45" spans="1:72" s="263" customFormat="1"/>
    <row r="46" spans="1:72" s="263" customFormat="1"/>
    <row r="47" spans="1:72" s="263" customFormat="1"/>
    <row r="48" spans="1:72" s="263" customFormat="1"/>
    <row r="49" s="263" customFormat="1"/>
    <row r="50" s="263" customFormat="1"/>
    <row r="51" s="263" customFormat="1"/>
    <row r="52" s="263" customFormat="1"/>
    <row r="53" s="263" customFormat="1"/>
    <row r="54" s="263" customFormat="1"/>
    <row r="55" s="263" customFormat="1"/>
    <row r="56" s="263" customFormat="1"/>
    <row r="57" s="263" customFormat="1"/>
    <row r="58" s="263" customFormat="1"/>
    <row r="59" s="263" customFormat="1"/>
    <row r="60" s="263" customFormat="1"/>
    <row r="61" s="263" customFormat="1"/>
    <row r="62" s="263" customFormat="1"/>
    <row r="63" s="263" customFormat="1"/>
    <row r="64" s="263" customFormat="1"/>
    <row r="65" s="263" customFormat="1"/>
    <row r="66" s="263" customFormat="1"/>
    <row r="67" s="263" customFormat="1"/>
    <row r="68" s="263" customFormat="1"/>
    <row r="69" s="263" customFormat="1"/>
    <row r="70" s="263" customFormat="1"/>
    <row r="71" s="263" customFormat="1"/>
    <row r="72" s="263" customFormat="1"/>
    <row r="73" s="263" customFormat="1"/>
    <row r="74" s="263" customFormat="1"/>
    <row r="75" s="263" customFormat="1"/>
    <row r="76" s="263" customFormat="1"/>
    <row r="77" s="263" customFormat="1"/>
    <row r="78" s="263" customFormat="1"/>
    <row r="79" s="263" customFormat="1"/>
    <row r="80" s="263" customFormat="1"/>
    <row r="81" s="263" customFormat="1"/>
    <row r="82" s="263" customFormat="1"/>
    <row r="83" s="263" customFormat="1"/>
    <row r="84" s="263" customFormat="1"/>
    <row r="85" s="263" customFormat="1"/>
    <row r="86" s="263" customFormat="1"/>
    <row r="87" s="263" customFormat="1"/>
    <row r="88" s="263" customFormat="1"/>
    <row r="89" s="263" customFormat="1"/>
    <row r="90" s="263" customFormat="1"/>
    <row r="91" s="263" customFormat="1"/>
    <row r="92" s="263" customFormat="1"/>
    <row r="93" s="263" customFormat="1"/>
    <row r="94" s="263" customFormat="1"/>
    <row r="95" s="263" customFormat="1"/>
    <row r="96" s="263" customFormat="1"/>
    <row r="97" s="263" customFormat="1"/>
    <row r="98" s="263" customFormat="1"/>
    <row r="99" s="263" customFormat="1"/>
    <row r="100" s="263" customFormat="1"/>
    <row r="101" s="263" customFormat="1"/>
  </sheetData>
  <mergeCells count="19">
    <mergeCell ref="O8:P8"/>
    <mergeCell ref="I8:N8"/>
    <mergeCell ref="A6:N6"/>
    <mergeCell ref="D1:E1"/>
    <mergeCell ref="M1:N1"/>
    <mergeCell ref="A2:N2"/>
    <mergeCell ref="A3:N3"/>
    <mergeCell ref="A4:P4"/>
    <mergeCell ref="F33:N33"/>
    <mergeCell ref="E34:N34"/>
    <mergeCell ref="A37:N37"/>
    <mergeCell ref="A7:B7"/>
    <mergeCell ref="H7:N7"/>
    <mergeCell ref="A8:A9"/>
    <mergeCell ref="B8:B9"/>
    <mergeCell ref="C8:C9"/>
    <mergeCell ref="D8:D9"/>
    <mergeCell ref="E8:H8"/>
    <mergeCell ref="A25:B25"/>
  </mergeCells>
  <printOptions horizontalCentered="1"/>
  <pageMargins left="0.70866141732283472" right="0.70866141732283472" top="0.23622047244094491" bottom="0" header="0.31496062992125984" footer="0.31496062992125984"/>
  <pageSetup paperSize="9" scale="67" orientation="landscape" r:id="rId1"/>
</worksheet>
</file>

<file path=xl/worksheets/sheet63.xml><?xml version="1.0" encoding="utf-8"?>
<worksheet xmlns="http://schemas.openxmlformats.org/spreadsheetml/2006/main" xmlns:r="http://schemas.openxmlformats.org/officeDocument/2006/relationships">
  <sheetPr>
    <pageSetUpPr fitToPage="1"/>
  </sheetPr>
  <dimension ref="A1:T31"/>
  <sheetViews>
    <sheetView topLeftCell="A13" zoomScale="90" zoomScaleNormal="90" zoomScaleSheetLayoutView="100" workbookViewId="0">
      <selection activeCell="O31" sqref="O31"/>
    </sheetView>
  </sheetViews>
  <sheetFormatPr defaultColWidth="9.140625" defaultRowHeight="15"/>
  <cols>
    <col min="1" max="1" width="7.140625" style="71" customWidth="1"/>
    <col min="2" max="2" width="26.7109375" style="71" customWidth="1"/>
    <col min="3" max="5" width="9.28515625" style="71" customWidth="1"/>
    <col min="6" max="6" width="8.5703125" style="71" customWidth="1"/>
    <col min="7" max="7" width="9.7109375" style="71" customWidth="1"/>
    <col min="8" max="8" width="10.28515625" style="71" customWidth="1"/>
    <col min="9" max="9" width="9.7109375" style="71" customWidth="1"/>
    <col min="10" max="10" width="9.28515625" style="71" customWidth="1"/>
    <col min="11" max="14" width="9.7109375" style="71" customWidth="1"/>
    <col min="15" max="15" width="11.42578125" style="71" customWidth="1"/>
    <col min="16" max="16" width="12.28515625" style="71" customWidth="1"/>
    <col min="17" max="17" width="11.5703125" style="71" customWidth="1"/>
    <col min="18" max="18" width="16" style="71" customWidth="1"/>
    <col min="19" max="19" width="9" style="71" customWidth="1"/>
    <col min="20" max="20" width="9.140625" style="71" hidden="1" customWidth="1"/>
    <col min="21" max="16384" width="9.140625" style="71"/>
  </cols>
  <sheetData>
    <row r="1" spans="1:20" s="15" customFormat="1" ht="15.75">
      <c r="G1" s="783" t="s">
        <v>0</v>
      </c>
      <c r="H1" s="783"/>
      <c r="I1" s="783"/>
      <c r="J1" s="783"/>
      <c r="K1" s="783"/>
      <c r="L1" s="783"/>
      <c r="M1" s="783"/>
      <c r="N1" s="36"/>
      <c r="O1" s="36"/>
      <c r="R1" s="39" t="s">
        <v>538</v>
      </c>
      <c r="S1" s="39"/>
    </row>
    <row r="2" spans="1:20" s="15" customFormat="1" ht="20.25">
      <c r="B2" s="118"/>
      <c r="E2" s="784" t="s">
        <v>747</v>
      </c>
      <c r="F2" s="784"/>
      <c r="G2" s="784"/>
      <c r="H2" s="784"/>
      <c r="I2" s="784"/>
      <c r="J2" s="784"/>
      <c r="K2" s="784"/>
      <c r="L2" s="784"/>
      <c r="M2" s="784"/>
      <c r="N2" s="784"/>
      <c r="O2" s="784"/>
    </row>
    <row r="3" spans="1:20" s="15" customFormat="1" ht="20.25">
      <c r="B3" s="117"/>
      <c r="C3" s="117"/>
      <c r="D3" s="117"/>
      <c r="E3" s="117"/>
      <c r="F3" s="117"/>
      <c r="G3" s="117"/>
      <c r="H3" s="117"/>
      <c r="I3" s="117"/>
      <c r="J3" s="117"/>
    </row>
    <row r="4" spans="1:20" ht="18">
      <c r="B4" s="1082" t="s">
        <v>759</v>
      </c>
      <c r="C4" s="1082"/>
      <c r="D4" s="1082"/>
      <c r="E4" s="1082"/>
      <c r="F4" s="1082"/>
      <c r="G4" s="1082"/>
      <c r="H4" s="1082"/>
      <c r="I4" s="1082"/>
      <c r="J4" s="1082"/>
      <c r="K4" s="1082"/>
      <c r="L4" s="1082"/>
      <c r="M4" s="1082"/>
      <c r="N4" s="1082"/>
      <c r="O4" s="1082"/>
      <c r="P4" s="1082"/>
      <c r="Q4" s="1082"/>
      <c r="R4" s="1082"/>
      <c r="S4" s="1082"/>
      <c r="T4" s="1082"/>
    </row>
    <row r="5" spans="1:20">
      <c r="C5" s="72"/>
      <c r="D5" s="72"/>
      <c r="E5" s="72"/>
      <c r="F5" s="72"/>
      <c r="G5" s="72"/>
      <c r="H5" s="72"/>
      <c r="M5" s="72"/>
      <c r="N5" s="72"/>
      <c r="O5" s="72"/>
      <c r="P5" s="72"/>
      <c r="Q5" s="72"/>
      <c r="R5" s="72"/>
      <c r="S5" s="72"/>
      <c r="T5" s="72"/>
    </row>
    <row r="6" spans="1:20">
      <c r="A6" s="786" t="s">
        <v>900</v>
      </c>
      <c r="B6" s="786"/>
    </row>
    <row r="7" spans="1:20">
      <c r="B7" s="74"/>
    </row>
    <row r="8" spans="1:20" s="75" customFormat="1" ht="42" customHeight="1">
      <c r="A8" s="780" t="s">
        <v>2</v>
      </c>
      <c r="B8" s="1083" t="s">
        <v>3</v>
      </c>
      <c r="C8" s="1091" t="s">
        <v>239</v>
      </c>
      <c r="D8" s="1091"/>
      <c r="E8" s="1091"/>
      <c r="F8" s="1091"/>
      <c r="G8" s="1085" t="s">
        <v>885</v>
      </c>
      <c r="H8" s="1086"/>
      <c r="I8" s="1086"/>
      <c r="J8" s="1092"/>
      <c r="K8" s="1085" t="s">
        <v>208</v>
      </c>
      <c r="L8" s="1086"/>
      <c r="M8" s="1086"/>
      <c r="N8" s="1092"/>
      <c r="O8" s="1085" t="s">
        <v>108</v>
      </c>
      <c r="P8" s="1086"/>
      <c r="Q8" s="1086"/>
      <c r="R8" s="1087"/>
    </row>
    <row r="9" spans="1:20" s="76" customFormat="1" ht="37.5" customHeight="1">
      <c r="A9" s="780"/>
      <c r="B9" s="1084"/>
      <c r="C9" s="81" t="s">
        <v>94</v>
      </c>
      <c r="D9" s="81" t="s">
        <v>98</v>
      </c>
      <c r="E9" s="81" t="s">
        <v>99</v>
      </c>
      <c r="F9" s="81" t="s">
        <v>17</v>
      </c>
      <c r="G9" s="81" t="s">
        <v>94</v>
      </c>
      <c r="H9" s="81" t="s">
        <v>98</v>
      </c>
      <c r="I9" s="81" t="s">
        <v>99</v>
      </c>
      <c r="J9" s="81" t="s">
        <v>17</v>
      </c>
      <c r="K9" s="81" t="s">
        <v>94</v>
      </c>
      <c r="L9" s="81" t="s">
        <v>98</v>
      </c>
      <c r="M9" s="81" t="s">
        <v>99</v>
      </c>
      <c r="N9" s="81" t="s">
        <v>17</v>
      </c>
      <c r="O9" s="81" t="s">
        <v>141</v>
      </c>
      <c r="P9" s="81" t="s">
        <v>142</v>
      </c>
      <c r="Q9" s="152" t="s">
        <v>143</v>
      </c>
      <c r="R9" s="81" t="s">
        <v>144</v>
      </c>
      <c r="S9" s="112"/>
    </row>
    <row r="10" spans="1:20" s="327" customFormat="1" ht="16.149999999999999" customHeight="1">
      <c r="A10" s="62">
        <v>1</v>
      </c>
      <c r="B10" s="143">
        <v>2</v>
      </c>
      <c r="C10" s="326">
        <v>3</v>
      </c>
      <c r="D10" s="326">
        <v>4</v>
      </c>
      <c r="E10" s="326">
        <v>5</v>
      </c>
      <c r="F10" s="326">
        <v>6</v>
      </c>
      <c r="G10" s="326">
        <v>7</v>
      </c>
      <c r="H10" s="326">
        <v>8</v>
      </c>
      <c r="I10" s="326">
        <v>9</v>
      </c>
      <c r="J10" s="326">
        <v>10</v>
      </c>
      <c r="K10" s="326">
        <v>11</v>
      </c>
      <c r="L10" s="326">
        <v>12</v>
      </c>
      <c r="M10" s="326">
        <v>13</v>
      </c>
      <c r="N10" s="326">
        <v>14</v>
      </c>
      <c r="O10" s="326">
        <v>15</v>
      </c>
      <c r="P10" s="326">
        <v>16</v>
      </c>
      <c r="Q10" s="326">
        <v>17</v>
      </c>
      <c r="R10" s="143">
        <v>18</v>
      </c>
    </row>
    <row r="11" spans="1:20" s="154" customFormat="1" ht="22.15" customHeight="1">
      <c r="A11" s="544">
        <v>1</v>
      </c>
      <c r="B11" s="544" t="s">
        <v>901</v>
      </c>
      <c r="C11" s="735">
        <f>'[1]AT3A_cvrg(Insti)_PY'!C12+'[1]AT3B_cvrg(Insti)_UPY '!C11+'[1]AT3C_cvrg(Insti)_UPY '!C11</f>
        <v>545</v>
      </c>
      <c r="D11" s="735">
        <f>'[1]AT3A_cvrg(Insti)_PY'!D12+'[1]AT3B_cvrg(Insti)_UPY '!D11+'[1]AT3C_cvrg(Insti)_UPY '!D11</f>
        <v>348</v>
      </c>
      <c r="E11" s="735">
        <v>0</v>
      </c>
      <c r="F11" s="542">
        <f>C11+D11+E11</f>
        <v>893</v>
      </c>
      <c r="G11" s="735">
        <v>147</v>
      </c>
      <c r="H11" s="735">
        <v>200</v>
      </c>
      <c r="I11" s="735">
        <v>0</v>
      </c>
      <c r="J11" s="735">
        <v>347</v>
      </c>
      <c r="K11" s="735">
        <v>397</v>
      </c>
      <c r="L11" s="735">
        <v>145</v>
      </c>
      <c r="M11" s="735">
        <v>0</v>
      </c>
      <c r="N11" s="736">
        <f>K11+L11</f>
        <v>542</v>
      </c>
      <c r="O11" s="542">
        <v>0</v>
      </c>
      <c r="P11" s="542">
        <v>0</v>
      </c>
      <c r="Q11" s="542">
        <v>0</v>
      </c>
      <c r="R11" s="665"/>
    </row>
    <row r="12" spans="1:20" s="154" customFormat="1" ht="22.15" customHeight="1">
      <c r="A12" s="544">
        <v>2</v>
      </c>
      <c r="B12" s="544" t="s">
        <v>902</v>
      </c>
      <c r="C12" s="735">
        <v>423</v>
      </c>
      <c r="D12" s="735">
        <f>'[1]AT3A_cvrg(Insti)_PY'!D13+'[1]AT3B_cvrg(Insti)_UPY '!D12+'[1]AT3C_cvrg(Insti)_UPY '!D12</f>
        <v>443</v>
      </c>
      <c r="E12" s="735">
        <v>0</v>
      </c>
      <c r="F12" s="542">
        <f t="shared" ref="F12:F24" si="0">C12+D12+E12</f>
        <v>866</v>
      </c>
      <c r="G12" s="735">
        <v>208</v>
      </c>
      <c r="H12" s="735">
        <v>263</v>
      </c>
      <c r="I12" s="735">
        <v>2</v>
      </c>
      <c r="J12" s="735">
        <v>473</v>
      </c>
      <c r="K12" s="735">
        <v>217</v>
      </c>
      <c r="L12" s="735">
        <v>180</v>
      </c>
      <c r="M12" s="735">
        <v>0</v>
      </c>
      <c r="N12" s="736">
        <f t="shared" ref="N12:N24" si="1">K12+L12</f>
        <v>397</v>
      </c>
      <c r="O12" s="542">
        <v>0</v>
      </c>
      <c r="P12" s="542">
        <v>0</v>
      </c>
      <c r="Q12" s="542">
        <v>0</v>
      </c>
      <c r="R12" s="665"/>
    </row>
    <row r="13" spans="1:20" s="154" customFormat="1" ht="22.15" customHeight="1">
      <c r="A13" s="544">
        <v>3</v>
      </c>
      <c r="B13" s="544" t="s">
        <v>903</v>
      </c>
      <c r="C13" s="735">
        <f>'[1]AT3A_cvrg(Insti)_PY'!C14+'[1]AT3B_cvrg(Insti)_UPY '!C13+'[1]AT3C_cvrg(Insti)_UPY '!C13</f>
        <v>267</v>
      </c>
      <c r="D13" s="735">
        <f>'[1]AT3A_cvrg(Insti)_PY'!D14+'[1]AT3B_cvrg(Insti)_UPY '!D13+'[1]AT3C_cvrg(Insti)_UPY '!D13</f>
        <v>414</v>
      </c>
      <c r="E13" s="735">
        <v>0</v>
      </c>
      <c r="F13" s="542">
        <f t="shared" si="0"/>
        <v>681</v>
      </c>
      <c r="G13" s="735">
        <v>81</v>
      </c>
      <c r="H13" s="735">
        <v>138</v>
      </c>
      <c r="I13" s="735">
        <v>0</v>
      </c>
      <c r="J13" s="735">
        <v>219</v>
      </c>
      <c r="K13" s="735">
        <v>186</v>
      </c>
      <c r="L13" s="735">
        <v>276</v>
      </c>
      <c r="M13" s="735">
        <v>0</v>
      </c>
      <c r="N13" s="736">
        <f t="shared" si="1"/>
        <v>462</v>
      </c>
      <c r="O13" s="542">
        <v>0</v>
      </c>
      <c r="P13" s="542">
        <v>0</v>
      </c>
      <c r="Q13" s="542">
        <v>0</v>
      </c>
      <c r="R13" s="665"/>
    </row>
    <row r="14" spans="1:20" s="154" customFormat="1" ht="22.15" customHeight="1">
      <c r="A14" s="544">
        <v>4</v>
      </c>
      <c r="B14" s="544" t="s">
        <v>904</v>
      </c>
      <c r="C14" s="735">
        <v>337</v>
      </c>
      <c r="D14" s="735">
        <f>'[1]AT3A_cvrg(Insti)_PY'!D15+'[1]AT3B_cvrg(Insti)_UPY '!D14+'[1]AT3C_cvrg(Insti)_UPY '!D14</f>
        <v>393</v>
      </c>
      <c r="E14" s="735">
        <v>0</v>
      </c>
      <c r="F14" s="542">
        <f t="shared" si="0"/>
        <v>730</v>
      </c>
      <c r="G14" s="735">
        <v>128</v>
      </c>
      <c r="H14" s="735">
        <v>216</v>
      </c>
      <c r="I14" s="735">
        <v>2</v>
      </c>
      <c r="J14" s="735">
        <v>346</v>
      </c>
      <c r="K14" s="735">
        <v>204</v>
      </c>
      <c r="L14" s="735">
        <v>177</v>
      </c>
      <c r="M14" s="735">
        <v>0</v>
      </c>
      <c r="N14" s="736">
        <f t="shared" si="1"/>
        <v>381</v>
      </c>
      <c r="O14" s="542">
        <v>0</v>
      </c>
      <c r="P14" s="542">
        <v>0</v>
      </c>
      <c r="Q14" s="542">
        <v>0</v>
      </c>
      <c r="R14" s="665"/>
    </row>
    <row r="15" spans="1:20" s="154" customFormat="1" ht="22.15" customHeight="1">
      <c r="A15" s="544">
        <v>5</v>
      </c>
      <c r="B15" s="544" t="s">
        <v>905</v>
      </c>
      <c r="C15" s="735">
        <v>303</v>
      </c>
      <c r="D15" s="735">
        <f>'[1]AT3A_cvrg(Insti)_PY'!D16+'[1]AT3B_cvrg(Insti)_UPY '!D15+'[1]AT3C_cvrg(Insti)_UPY '!D15</f>
        <v>558</v>
      </c>
      <c r="E15" s="735">
        <v>0</v>
      </c>
      <c r="F15" s="542">
        <f t="shared" si="0"/>
        <v>861</v>
      </c>
      <c r="G15" s="735">
        <v>143</v>
      </c>
      <c r="H15" s="735">
        <v>306</v>
      </c>
      <c r="I15" s="735">
        <v>1</v>
      </c>
      <c r="J15" s="735">
        <v>450</v>
      </c>
      <c r="K15" s="735">
        <v>160</v>
      </c>
      <c r="L15" s="735">
        <v>248</v>
      </c>
      <c r="M15" s="735">
        <v>0</v>
      </c>
      <c r="N15" s="736">
        <f t="shared" si="1"/>
        <v>408</v>
      </c>
      <c r="O15" s="542">
        <v>0</v>
      </c>
      <c r="P15" s="542">
        <v>0</v>
      </c>
      <c r="Q15" s="542">
        <v>0</v>
      </c>
      <c r="R15" s="665"/>
    </row>
    <row r="16" spans="1:20" s="154" customFormat="1" ht="22.15" customHeight="1">
      <c r="A16" s="544">
        <v>6</v>
      </c>
      <c r="B16" s="544" t="s">
        <v>906</v>
      </c>
      <c r="C16" s="735">
        <f>'[1]AT3A_cvrg(Insti)_PY'!C17+'[1]AT3B_cvrg(Insti)_UPY '!C16+'[1]AT3C_cvrg(Insti)_UPY '!C16</f>
        <v>202</v>
      </c>
      <c r="D16" s="735">
        <f>'[1]AT3A_cvrg(Insti)_PY'!D17+'[1]AT3B_cvrg(Insti)_UPY '!D16+'[1]AT3C_cvrg(Insti)_UPY '!D16</f>
        <v>251</v>
      </c>
      <c r="E16" s="735">
        <v>0</v>
      </c>
      <c r="F16" s="542">
        <f t="shared" si="0"/>
        <v>453</v>
      </c>
      <c r="G16" s="735">
        <v>63</v>
      </c>
      <c r="H16" s="735">
        <v>76</v>
      </c>
      <c r="I16" s="735">
        <v>0</v>
      </c>
      <c r="J16" s="735">
        <v>139</v>
      </c>
      <c r="K16" s="735">
        <v>137</v>
      </c>
      <c r="L16" s="735">
        <v>175</v>
      </c>
      <c r="M16" s="735">
        <v>0</v>
      </c>
      <c r="N16" s="736">
        <f t="shared" si="1"/>
        <v>312</v>
      </c>
      <c r="O16" s="542">
        <v>0</v>
      </c>
      <c r="P16" s="542">
        <v>0</v>
      </c>
      <c r="Q16" s="542">
        <v>0</v>
      </c>
      <c r="R16" s="665"/>
    </row>
    <row r="17" spans="1:19" s="154" customFormat="1" ht="22.15" customHeight="1">
      <c r="A17" s="544">
        <v>7</v>
      </c>
      <c r="B17" s="544" t="s">
        <v>907</v>
      </c>
      <c r="C17" s="735">
        <f>'[1]AT3A_cvrg(Insti)_PY'!C18+'[1]AT3B_cvrg(Insti)_UPY '!C17+'[1]AT3C_cvrg(Insti)_UPY '!C17</f>
        <v>369</v>
      </c>
      <c r="D17" s="735">
        <f>'[1]AT3A_cvrg(Insti)_PY'!D18+'[1]AT3B_cvrg(Insti)_UPY '!D17+'[1]AT3C_cvrg(Insti)_UPY '!D17</f>
        <v>530</v>
      </c>
      <c r="E17" s="735">
        <v>0</v>
      </c>
      <c r="F17" s="542">
        <f t="shared" si="0"/>
        <v>899</v>
      </c>
      <c r="G17" s="735">
        <v>143</v>
      </c>
      <c r="H17" s="735">
        <v>181</v>
      </c>
      <c r="I17" s="735">
        <v>0</v>
      </c>
      <c r="J17" s="735">
        <v>324</v>
      </c>
      <c r="K17" s="735">
        <v>229</v>
      </c>
      <c r="L17" s="735">
        <v>349</v>
      </c>
      <c r="M17" s="735">
        <v>0</v>
      </c>
      <c r="N17" s="736">
        <f t="shared" si="1"/>
        <v>578</v>
      </c>
      <c r="O17" s="542">
        <v>0</v>
      </c>
      <c r="P17" s="542">
        <v>0</v>
      </c>
      <c r="Q17" s="542">
        <v>0</v>
      </c>
      <c r="R17" s="665"/>
    </row>
    <row r="18" spans="1:19" s="154" customFormat="1" ht="22.15" customHeight="1">
      <c r="A18" s="544">
        <v>8</v>
      </c>
      <c r="B18" s="544" t="s">
        <v>908</v>
      </c>
      <c r="C18" s="735">
        <f>'[1]AT3A_cvrg(Insti)_PY'!C19+'[1]AT3B_cvrg(Insti)_UPY '!C18+'[1]AT3C_cvrg(Insti)_UPY '!C18</f>
        <v>255</v>
      </c>
      <c r="D18" s="735">
        <f>'[1]AT3A_cvrg(Insti)_PY'!D19+'[1]AT3B_cvrg(Insti)_UPY '!D18+'[1]AT3C_cvrg(Insti)_UPY '!D18</f>
        <v>679</v>
      </c>
      <c r="E18" s="735">
        <v>0</v>
      </c>
      <c r="F18" s="542">
        <f t="shared" si="0"/>
        <v>934</v>
      </c>
      <c r="G18" s="735">
        <v>121</v>
      </c>
      <c r="H18" s="735">
        <v>308</v>
      </c>
      <c r="I18" s="735">
        <v>0</v>
      </c>
      <c r="J18" s="735">
        <v>429</v>
      </c>
      <c r="K18" s="735">
        <v>136</v>
      </c>
      <c r="L18" s="735">
        <v>372</v>
      </c>
      <c r="M18" s="735">
        <v>0</v>
      </c>
      <c r="N18" s="736">
        <f t="shared" si="1"/>
        <v>508</v>
      </c>
      <c r="O18" s="542">
        <v>0</v>
      </c>
      <c r="P18" s="542">
        <v>0</v>
      </c>
      <c r="Q18" s="542">
        <v>0</v>
      </c>
      <c r="R18" s="665"/>
    </row>
    <row r="19" spans="1:19" s="154" customFormat="1" ht="22.15" customHeight="1">
      <c r="A19" s="544">
        <v>9</v>
      </c>
      <c r="B19" s="544" t="s">
        <v>909</v>
      </c>
      <c r="C19" s="735">
        <f>'[1]AT3A_cvrg(Insti)_PY'!C20+'[1]AT3B_cvrg(Insti)_UPY '!C19+'[1]AT3C_cvrg(Insti)_UPY '!C19</f>
        <v>330</v>
      </c>
      <c r="D19" s="735">
        <f>'[1]AT3A_cvrg(Insti)_PY'!D20+'[1]AT3B_cvrg(Insti)_UPY '!D19+'[1]AT3C_cvrg(Insti)_UPY '!D19</f>
        <v>580</v>
      </c>
      <c r="E19" s="735">
        <v>0</v>
      </c>
      <c r="F19" s="542">
        <f t="shared" si="0"/>
        <v>910</v>
      </c>
      <c r="G19" s="735">
        <v>135</v>
      </c>
      <c r="H19" s="735">
        <v>262</v>
      </c>
      <c r="I19" s="735">
        <v>0</v>
      </c>
      <c r="J19" s="735">
        <v>397</v>
      </c>
      <c r="K19" s="735">
        <v>196</v>
      </c>
      <c r="L19" s="735">
        <v>318</v>
      </c>
      <c r="M19" s="735">
        <v>0</v>
      </c>
      <c r="N19" s="736">
        <f t="shared" si="1"/>
        <v>514</v>
      </c>
      <c r="O19" s="542">
        <v>0</v>
      </c>
      <c r="P19" s="542">
        <v>0</v>
      </c>
      <c r="Q19" s="542">
        <v>0</v>
      </c>
      <c r="R19" s="665"/>
    </row>
    <row r="20" spans="1:19" s="154" customFormat="1" ht="22.15" customHeight="1">
      <c r="A20" s="544">
        <v>10</v>
      </c>
      <c r="B20" s="544" t="s">
        <v>910</v>
      </c>
      <c r="C20" s="735">
        <f>'[1]AT3A_cvrg(Insti)_PY'!C21+'[1]AT3B_cvrg(Insti)_UPY '!C20+'[1]AT3C_cvrg(Insti)_UPY '!C20</f>
        <v>546</v>
      </c>
      <c r="D20" s="735">
        <f>'[1]AT3A_cvrg(Insti)_PY'!D21+'[1]AT3B_cvrg(Insti)_UPY '!D20+'[1]AT3C_cvrg(Insti)_UPY '!D20</f>
        <v>803</v>
      </c>
      <c r="E20" s="735">
        <v>0</v>
      </c>
      <c r="F20" s="542">
        <f t="shared" si="0"/>
        <v>1349</v>
      </c>
      <c r="G20" s="735">
        <v>244</v>
      </c>
      <c r="H20" s="735">
        <v>527</v>
      </c>
      <c r="I20" s="735">
        <v>0</v>
      </c>
      <c r="J20" s="735">
        <v>771</v>
      </c>
      <c r="K20" s="735">
        <v>301</v>
      </c>
      <c r="L20" s="735">
        <v>274</v>
      </c>
      <c r="M20" s="735">
        <v>0</v>
      </c>
      <c r="N20" s="736">
        <f t="shared" si="1"/>
        <v>575</v>
      </c>
      <c r="O20" s="542">
        <v>0</v>
      </c>
      <c r="P20" s="542">
        <v>0</v>
      </c>
      <c r="Q20" s="542">
        <v>0</v>
      </c>
      <c r="R20" s="665"/>
    </row>
    <row r="21" spans="1:19" s="154" customFormat="1" ht="22.15" customHeight="1">
      <c r="A21" s="544">
        <v>11</v>
      </c>
      <c r="B21" s="544" t="s">
        <v>911</v>
      </c>
      <c r="C21" s="735">
        <v>332</v>
      </c>
      <c r="D21" s="735">
        <f>'[1]AT3A_cvrg(Insti)_PY'!D22+'[1]AT3B_cvrg(Insti)_UPY '!D21+'[1]AT3C_cvrg(Insti)_UPY '!D21</f>
        <v>866</v>
      </c>
      <c r="E21" s="735">
        <v>0</v>
      </c>
      <c r="F21" s="542">
        <f t="shared" si="0"/>
        <v>1198</v>
      </c>
      <c r="G21" s="735">
        <v>238</v>
      </c>
      <c r="H21" s="735">
        <v>392</v>
      </c>
      <c r="I21" s="735">
        <v>4</v>
      </c>
      <c r="J21" s="735">
        <v>634</v>
      </c>
      <c r="K21" s="735">
        <v>94</v>
      </c>
      <c r="L21" s="735">
        <v>474</v>
      </c>
      <c r="M21" s="735">
        <v>0</v>
      </c>
      <c r="N21" s="736">
        <f t="shared" si="1"/>
        <v>568</v>
      </c>
      <c r="O21" s="542">
        <v>0</v>
      </c>
      <c r="P21" s="542">
        <v>0</v>
      </c>
      <c r="Q21" s="542">
        <v>0</v>
      </c>
      <c r="R21" s="665"/>
    </row>
    <row r="22" spans="1:19" ht="22.15" customHeight="1">
      <c r="A22" s="544">
        <v>12</v>
      </c>
      <c r="B22" s="544" t="s">
        <v>912</v>
      </c>
      <c r="C22" s="735">
        <f>'[1]AT3A_cvrg(Insti)_PY'!C23+'[1]AT3B_cvrg(Insti)_UPY '!C22+'[1]AT3C_cvrg(Insti)_UPY '!C22</f>
        <v>174</v>
      </c>
      <c r="D22" s="735">
        <f>'[1]AT3A_cvrg(Insti)_PY'!D23+'[1]AT3B_cvrg(Insti)_UPY '!D22+'[1]AT3C_cvrg(Insti)_UPY '!D22</f>
        <v>106</v>
      </c>
      <c r="E22" s="735">
        <v>0</v>
      </c>
      <c r="F22" s="542">
        <f t="shared" si="0"/>
        <v>280</v>
      </c>
      <c r="G22" s="737">
        <v>49</v>
      </c>
      <c r="H22" s="737">
        <v>38</v>
      </c>
      <c r="I22" s="737">
        <v>0</v>
      </c>
      <c r="J22" s="735">
        <v>87</v>
      </c>
      <c r="K22" s="735">
        <v>121</v>
      </c>
      <c r="L22" s="735">
        <v>72</v>
      </c>
      <c r="M22" s="735">
        <v>0</v>
      </c>
      <c r="N22" s="736">
        <f t="shared" si="1"/>
        <v>193</v>
      </c>
      <c r="O22" s="542">
        <v>0</v>
      </c>
      <c r="P22" s="542">
        <v>0</v>
      </c>
      <c r="Q22" s="542">
        <v>0</v>
      </c>
      <c r="R22" s="543"/>
    </row>
    <row r="23" spans="1:19" ht="22.15" customHeight="1">
      <c r="A23" s="544">
        <v>13</v>
      </c>
      <c r="B23" s="544" t="s">
        <v>913</v>
      </c>
      <c r="C23" s="735">
        <f>'[1]AT3A_cvrg(Insti)_PY'!C24+'[1]AT3B_cvrg(Insti)_UPY '!C23+'[1]AT3C_cvrg(Insti)_UPY '!C23</f>
        <v>279</v>
      </c>
      <c r="D23" s="735">
        <f>'[1]AT3A_cvrg(Insti)_PY'!D24+'[1]AT3B_cvrg(Insti)_UPY '!D23+'[1]AT3C_cvrg(Insti)_UPY '!D23</f>
        <v>962</v>
      </c>
      <c r="E23" s="735">
        <v>0</v>
      </c>
      <c r="F23" s="542">
        <f t="shared" si="0"/>
        <v>1241</v>
      </c>
      <c r="G23" s="737">
        <v>107</v>
      </c>
      <c r="H23" s="737">
        <v>543</v>
      </c>
      <c r="I23" s="737">
        <v>0</v>
      </c>
      <c r="J23" s="735">
        <v>650</v>
      </c>
      <c r="K23" s="735">
        <v>171</v>
      </c>
      <c r="L23" s="735">
        <v>419</v>
      </c>
      <c r="M23" s="735">
        <v>0</v>
      </c>
      <c r="N23" s="736">
        <f t="shared" si="1"/>
        <v>590</v>
      </c>
      <c r="O23" s="542">
        <v>0</v>
      </c>
      <c r="P23" s="542">
        <v>0</v>
      </c>
      <c r="Q23" s="542">
        <v>0</v>
      </c>
      <c r="R23" s="543"/>
    </row>
    <row r="24" spans="1:19" ht="22.15" customHeight="1">
      <c r="A24" s="544">
        <v>14</v>
      </c>
      <c r="B24" s="544" t="s">
        <v>914</v>
      </c>
      <c r="C24" s="735">
        <v>295</v>
      </c>
      <c r="D24" s="735">
        <f>'[1]AT3A_cvrg(Insti)_PY'!D25+'[1]AT3B_cvrg(Insti)_UPY '!D24+'[1]AT3C_cvrg(Insti)_UPY '!D24</f>
        <v>219</v>
      </c>
      <c r="E24" s="735">
        <v>0</v>
      </c>
      <c r="F24" s="542">
        <f t="shared" si="0"/>
        <v>514</v>
      </c>
      <c r="G24" s="737">
        <v>116</v>
      </c>
      <c r="H24" s="737">
        <v>98</v>
      </c>
      <c r="I24" s="737">
        <v>1</v>
      </c>
      <c r="J24" s="735">
        <v>215</v>
      </c>
      <c r="K24" s="735">
        <v>179</v>
      </c>
      <c r="L24" s="735">
        <v>121</v>
      </c>
      <c r="M24" s="735">
        <v>0</v>
      </c>
      <c r="N24" s="736">
        <f t="shared" si="1"/>
        <v>300</v>
      </c>
      <c r="O24" s="542">
        <v>0</v>
      </c>
      <c r="P24" s="542">
        <v>0</v>
      </c>
      <c r="Q24" s="542">
        <v>0</v>
      </c>
      <c r="R24" s="543"/>
    </row>
    <row r="25" spans="1:19" ht="21" customHeight="1">
      <c r="A25" s="1088" t="s">
        <v>17</v>
      </c>
      <c r="B25" s="1089"/>
      <c r="C25" s="738">
        <v>4657</v>
      </c>
      <c r="D25" s="738">
        <v>7152</v>
      </c>
      <c r="E25" s="738">
        <v>0</v>
      </c>
      <c r="F25" s="738">
        <v>11809</v>
      </c>
      <c r="G25" s="738">
        <v>1923</v>
      </c>
      <c r="H25" s="738">
        <v>3548</v>
      </c>
      <c r="I25" s="738">
        <v>10</v>
      </c>
      <c r="J25" s="738">
        <v>5481</v>
      </c>
      <c r="K25" s="738">
        <v>2728</v>
      </c>
      <c r="L25" s="738">
        <v>3600</v>
      </c>
      <c r="M25" s="738">
        <v>0</v>
      </c>
      <c r="N25" s="738">
        <v>6328</v>
      </c>
      <c r="O25" s="739">
        <v>0</v>
      </c>
      <c r="P25" s="739">
        <v>0</v>
      </c>
      <c r="Q25" s="739">
        <v>0</v>
      </c>
      <c r="R25" s="740"/>
    </row>
    <row r="26" spans="1:19" ht="21" customHeight="1">
      <c r="A26" s="1090" t="s">
        <v>960</v>
      </c>
      <c r="B26" s="1090"/>
      <c r="C26" s="1090"/>
      <c r="D26" s="1090"/>
      <c r="E26" s="1090"/>
      <c r="F26" s="1090"/>
      <c r="G26" s="1090"/>
      <c r="H26" s="1090"/>
      <c r="I26" s="1090"/>
      <c r="J26" s="1090"/>
      <c r="K26" s="1090"/>
      <c r="L26" s="1090"/>
      <c r="M26" s="1090"/>
      <c r="N26" s="1090"/>
      <c r="O26" s="1090"/>
      <c r="P26" s="1090"/>
      <c r="Q26" s="1090"/>
      <c r="R26" s="1090"/>
    </row>
    <row r="28" spans="1:19" s="538" customFormat="1" ht="21.6" customHeight="1">
      <c r="A28" s="13" t="s">
        <v>1054</v>
      </c>
      <c r="G28" s="13"/>
      <c r="H28" s="13"/>
      <c r="K28" s="13"/>
      <c r="L28" s="13"/>
      <c r="M28" s="13"/>
      <c r="N28" s="930" t="s">
        <v>1058</v>
      </c>
      <c r="O28" s="930"/>
      <c r="P28" s="930"/>
      <c r="Q28" s="930"/>
      <c r="R28" s="930"/>
      <c r="S28" s="930"/>
    </row>
    <row r="29" spans="1:19" s="538" customFormat="1" ht="21.6" customHeight="1">
      <c r="J29" s="13"/>
      <c r="K29" s="783" t="s">
        <v>13</v>
      </c>
      <c r="L29" s="783"/>
      <c r="M29" s="783"/>
      <c r="N29" s="783"/>
      <c r="O29" s="783"/>
      <c r="P29" s="783"/>
      <c r="Q29" s="783"/>
      <c r="R29" s="783"/>
      <c r="S29" s="783"/>
    </row>
    <row r="30" spans="1:19" s="538" customFormat="1" ht="21.6" customHeight="1">
      <c r="J30" s="783" t="s">
        <v>1026</v>
      </c>
      <c r="K30" s="783"/>
      <c r="L30" s="783"/>
      <c r="M30" s="783"/>
      <c r="N30" s="783"/>
      <c r="O30" s="783"/>
      <c r="P30" s="783"/>
      <c r="Q30" s="783"/>
      <c r="R30" s="783"/>
      <c r="S30" s="783"/>
    </row>
    <row r="31" spans="1:19" s="538" customFormat="1" ht="21.6" customHeight="1">
      <c r="A31" s="13"/>
      <c r="B31" s="13"/>
      <c r="K31" s="13"/>
      <c r="L31" s="13"/>
      <c r="M31" s="13"/>
      <c r="N31" s="100" t="s">
        <v>83</v>
      </c>
      <c r="O31" s="100"/>
      <c r="P31" s="100"/>
      <c r="Q31" s="100"/>
      <c r="R31" s="100"/>
      <c r="S31" s="100"/>
    </row>
  </sheetData>
  <mergeCells count="15">
    <mergeCell ref="A25:B25"/>
    <mergeCell ref="A26:R26"/>
    <mergeCell ref="J30:S30"/>
    <mergeCell ref="C8:F8"/>
    <mergeCell ref="K8:N8"/>
    <mergeCell ref="G8:J8"/>
    <mergeCell ref="K29:S29"/>
    <mergeCell ref="N28:S28"/>
    <mergeCell ref="B4:T4"/>
    <mergeCell ref="A6:B6"/>
    <mergeCell ref="A8:A9"/>
    <mergeCell ref="B8:B9"/>
    <mergeCell ref="G1:M1"/>
    <mergeCell ref="E2:O2"/>
    <mergeCell ref="O8:R8"/>
  </mergeCells>
  <phoneticPr fontId="0" type="noConversion"/>
  <printOptions horizontalCentered="1"/>
  <pageMargins left="0.70866141732283472" right="0.70866141732283472" top="0.23622047244094491" bottom="0" header="0.31496062992125984" footer="0.31496062992125984"/>
  <pageSetup paperSize="9" scale="67" orientation="landscape" r:id="rId1"/>
</worksheet>
</file>

<file path=xl/worksheets/sheet64.xml><?xml version="1.0" encoding="utf-8"?>
<worksheet xmlns="http://schemas.openxmlformats.org/spreadsheetml/2006/main" xmlns:r="http://schemas.openxmlformats.org/officeDocument/2006/relationships">
  <sheetPr>
    <pageSetUpPr fitToPage="1"/>
  </sheetPr>
  <dimension ref="A1:AS33"/>
  <sheetViews>
    <sheetView topLeftCell="A19" zoomScale="70" zoomScaleNormal="70" zoomScaleSheetLayoutView="90" workbookViewId="0">
      <selection activeCell="Q33" sqref="Q33:S33"/>
    </sheetView>
  </sheetViews>
  <sheetFormatPr defaultColWidth="9.140625" defaultRowHeight="15"/>
  <cols>
    <col min="1" max="1" width="7.28515625" style="71" customWidth="1"/>
    <col min="2" max="2" width="31" style="71" customWidth="1"/>
    <col min="3" max="3" width="15.42578125" style="71" customWidth="1"/>
    <col min="4" max="4" width="14.85546875" style="71" customWidth="1"/>
    <col min="5" max="5" width="11.85546875" style="71" customWidth="1"/>
    <col min="6" max="6" width="9.85546875" style="71" customWidth="1"/>
    <col min="7" max="7" width="12.7109375" style="71" customWidth="1"/>
    <col min="8" max="9" width="11" style="71" customWidth="1"/>
    <col min="10" max="10" width="14.140625" style="71" customWidth="1"/>
    <col min="11" max="11" width="12.28515625" style="71" customWidth="1"/>
    <col min="12" max="12" width="13.140625" style="71" customWidth="1"/>
    <col min="13" max="13" width="9.7109375" style="71" customWidth="1"/>
    <col min="14" max="14" width="9.5703125" style="71" customWidth="1"/>
    <col min="15" max="15" width="12.7109375" style="71" customWidth="1"/>
    <col min="16" max="16" width="13.28515625" style="71" customWidth="1"/>
    <col min="17" max="17" width="11.28515625" style="71" customWidth="1"/>
    <col min="18" max="18" width="9.28515625" style="71" customWidth="1"/>
    <col min="19" max="19" width="9.140625" style="71"/>
    <col min="20" max="20" width="12.28515625" style="71" customWidth="1"/>
    <col min="21" max="16384" width="9.140625" style="71"/>
  </cols>
  <sheetData>
    <row r="1" spans="1:20" s="15" customFormat="1" ht="15.75">
      <c r="C1" s="41"/>
      <c r="D1" s="41"/>
      <c r="E1" s="41"/>
      <c r="F1" s="41"/>
      <c r="G1" s="41"/>
      <c r="H1" s="41"/>
      <c r="I1" s="100" t="s">
        <v>0</v>
      </c>
      <c r="J1" s="41"/>
      <c r="Q1" s="934" t="s">
        <v>539</v>
      </c>
      <c r="R1" s="934"/>
    </row>
    <row r="2" spans="1:20" s="15" customFormat="1" ht="20.25">
      <c r="G2" s="784" t="s">
        <v>747</v>
      </c>
      <c r="H2" s="784"/>
      <c r="I2" s="784"/>
      <c r="J2" s="784"/>
      <c r="K2" s="784"/>
      <c r="L2" s="784"/>
      <c r="M2" s="784"/>
      <c r="N2" s="40"/>
      <c r="O2" s="40"/>
      <c r="P2" s="40"/>
      <c r="Q2" s="40"/>
    </row>
    <row r="3" spans="1:20" s="15" customFormat="1" ht="20.25">
      <c r="G3" s="117"/>
      <c r="H3" s="117"/>
      <c r="I3" s="117"/>
      <c r="J3" s="117"/>
      <c r="K3" s="117"/>
      <c r="L3" s="117"/>
      <c r="M3" s="117"/>
      <c r="N3" s="40"/>
      <c r="O3" s="40"/>
      <c r="P3" s="40"/>
      <c r="Q3" s="40"/>
    </row>
    <row r="4" spans="1:20" ht="18">
      <c r="B4" s="1095" t="s">
        <v>760</v>
      </c>
      <c r="C4" s="1095"/>
      <c r="D4" s="1095"/>
      <c r="E4" s="1095"/>
      <c r="F4" s="1095"/>
      <c r="G4" s="1095"/>
      <c r="H4" s="1095"/>
      <c r="I4" s="1095"/>
      <c r="J4" s="1095"/>
      <c r="K4" s="1095"/>
      <c r="L4" s="1095"/>
      <c r="M4" s="1095"/>
      <c r="N4" s="1095"/>
      <c r="O4" s="1095"/>
      <c r="P4" s="1095"/>
      <c r="Q4" s="1095"/>
      <c r="R4" s="1095"/>
      <c r="S4" s="1095"/>
      <c r="T4" s="1095"/>
    </row>
    <row r="5" spans="1:20" ht="15.75">
      <c r="C5" s="72"/>
      <c r="D5" s="73"/>
      <c r="E5" s="72"/>
      <c r="F5" s="72"/>
      <c r="G5" s="72"/>
      <c r="H5" s="72"/>
      <c r="I5" s="72"/>
      <c r="J5" s="72"/>
      <c r="K5" s="72"/>
      <c r="L5" s="72"/>
      <c r="M5" s="72"/>
      <c r="N5" s="72"/>
      <c r="O5" s="72"/>
      <c r="P5" s="72"/>
      <c r="Q5" s="72"/>
      <c r="R5" s="72"/>
      <c r="S5" s="72"/>
      <c r="T5" s="72"/>
    </row>
    <row r="6" spans="1:20">
      <c r="A6" s="82" t="s">
        <v>1037</v>
      </c>
    </row>
    <row r="7" spans="1:20">
      <c r="B7" s="74"/>
      <c r="Q7" s="107" t="s">
        <v>138</v>
      </c>
    </row>
    <row r="8" spans="1:20" s="75" customFormat="1" ht="32.450000000000003" customHeight="1">
      <c r="A8" s="780" t="s">
        <v>2</v>
      </c>
      <c r="B8" s="1083" t="s">
        <v>3</v>
      </c>
      <c r="C8" s="1091" t="s">
        <v>453</v>
      </c>
      <c r="D8" s="1091"/>
      <c r="E8" s="1091"/>
      <c r="F8" s="1091"/>
      <c r="G8" s="1091" t="s">
        <v>454</v>
      </c>
      <c r="H8" s="1091"/>
      <c r="I8" s="1091"/>
      <c r="J8" s="1091"/>
      <c r="K8" s="1091" t="s">
        <v>455</v>
      </c>
      <c r="L8" s="1091"/>
      <c r="M8" s="1091"/>
      <c r="N8" s="1091"/>
      <c r="O8" s="1091" t="s">
        <v>456</v>
      </c>
      <c r="P8" s="1091"/>
      <c r="Q8" s="1091"/>
      <c r="R8" s="1083"/>
      <c r="S8" s="1094" t="s">
        <v>161</v>
      </c>
    </row>
    <row r="9" spans="1:20" s="76" customFormat="1" ht="75" customHeight="1">
      <c r="A9" s="780"/>
      <c r="B9" s="1084"/>
      <c r="C9" s="81" t="s">
        <v>158</v>
      </c>
      <c r="D9" s="121" t="s">
        <v>160</v>
      </c>
      <c r="E9" s="81" t="s">
        <v>137</v>
      </c>
      <c r="F9" s="121" t="s">
        <v>159</v>
      </c>
      <c r="G9" s="81" t="s">
        <v>240</v>
      </c>
      <c r="H9" s="121" t="s">
        <v>160</v>
      </c>
      <c r="I9" s="81" t="s">
        <v>137</v>
      </c>
      <c r="J9" s="121" t="s">
        <v>159</v>
      </c>
      <c r="K9" s="81" t="s">
        <v>240</v>
      </c>
      <c r="L9" s="121" t="s">
        <v>160</v>
      </c>
      <c r="M9" s="81" t="s">
        <v>137</v>
      </c>
      <c r="N9" s="121" t="s">
        <v>159</v>
      </c>
      <c r="O9" s="81" t="s">
        <v>240</v>
      </c>
      <c r="P9" s="121" t="s">
        <v>160</v>
      </c>
      <c r="Q9" s="81" t="s">
        <v>137</v>
      </c>
      <c r="R9" s="122" t="s">
        <v>159</v>
      </c>
      <c r="S9" s="1094"/>
    </row>
    <row r="10" spans="1:20" s="76" customFormat="1" ht="16.149999999999999" customHeight="1">
      <c r="A10" s="5">
        <v>1</v>
      </c>
      <c r="B10" s="80">
        <v>2</v>
      </c>
      <c r="C10" s="70">
        <v>3</v>
      </c>
      <c r="D10" s="70">
        <v>4</v>
      </c>
      <c r="E10" s="70">
        <v>5</v>
      </c>
      <c r="F10" s="70">
        <v>6</v>
      </c>
      <c r="G10" s="70">
        <v>7</v>
      </c>
      <c r="H10" s="70">
        <v>8</v>
      </c>
      <c r="I10" s="70">
        <v>9</v>
      </c>
      <c r="J10" s="70">
        <v>10</v>
      </c>
      <c r="K10" s="70">
        <v>11</v>
      </c>
      <c r="L10" s="70">
        <v>12</v>
      </c>
      <c r="M10" s="70">
        <v>13</v>
      </c>
      <c r="N10" s="70">
        <v>14</v>
      </c>
      <c r="O10" s="70">
        <v>15</v>
      </c>
      <c r="P10" s="70">
        <v>16</v>
      </c>
      <c r="Q10" s="70">
        <v>17</v>
      </c>
      <c r="R10" s="114">
        <v>18</v>
      </c>
      <c r="S10" s="120">
        <v>19</v>
      </c>
    </row>
    <row r="11" spans="1:20" s="545" customFormat="1" ht="29.45" customHeight="1">
      <c r="A11" s="544">
        <v>1</v>
      </c>
      <c r="B11" s="544" t="s">
        <v>901</v>
      </c>
      <c r="C11" s="741">
        <v>0</v>
      </c>
      <c r="D11" s="741">
        <v>0</v>
      </c>
      <c r="E11" s="741">
        <v>0</v>
      </c>
      <c r="F11" s="741">
        <v>0</v>
      </c>
      <c r="G11" s="741">
        <v>0</v>
      </c>
      <c r="H11" s="741">
        <v>0</v>
      </c>
      <c r="I11" s="741">
        <v>0</v>
      </c>
      <c r="J11" s="741">
        <v>0</v>
      </c>
      <c r="K11" s="741">
        <v>0</v>
      </c>
      <c r="L11" s="741">
        <v>0</v>
      </c>
      <c r="M11" s="741">
        <v>0</v>
      </c>
      <c r="N11" s="741">
        <v>0</v>
      </c>
      <c r="O11" s="741">
        <v>0</v>
      </c>
      <c r="P11" s="741">
        <v>0</v>
      </c>
      <c r="Q11" s="741">
        <v>0</v>
      </c>
      <c r="R11" s="742">
        <v>0</v>
      </c>
      <c r="S11" s="743">
        <v>0</v>
      </c>
    </row>
    <row r="12" spans="1:20" s="545" customFormat="1" ht="37.15" customHeight="1">
      <c r="A12" s="544">
        <v>2</v>
      </c>
      <c r="B12" s="544" t="s">
        <v>902</v>
      </c>
      <c r="C12" s="741">
        <v>0</v>
      </c>
      <c r="D12" s="741">
        <v>0</v>
      </c>
      <c r="E12" s="741">
        <v>0</v>
      </c>
      <c r="F12" s="741">
        <v>0</v>
      </c>
      <c r="G12" s="741">
        <v>0</v>
      </c>
      <c r="H12" s="741">
        <v>0</v>
      </c>
      <c r="I12" s="741">
        <v>0</v>
      </c>
      <c r="J12" s="741">
        <v>0</v>
      </c>
      <c r="K12" s="741">
        <v>0</v>
      </c>
      <c r="L12" s="741">
        <v>0</v>
      </c>
      <c r="M12" s="741">
        <v>0</v>
      </c>
      <c r="N12" s="741">
        <v>0</v>
      </c>
      <c r="O12" s="741">
        <v>0</v>
      </c>
      <c r="P12" s="741">
        <v>0</v>
      </c>
      <c r="Q12" s="741">
        <v>0</v>
      </c>
      <c r="R12" s="742">
        <v>0</v>
      </c>
      <c r="S12" s="743">
        <v>0</v>
      </c>
    </row>
    <row r="13" spans="1:20" s="545" customFormat="1" ht="37.15" customHeight="1">
      <c r="A13" s="544">
        <v>3</v>
      </c>
      <c r="B13" s="544" t="s">
        <v>903</v>
      </c>
      <c r="C13" s="741">
        <v>0</v>
      </c>
      <c r="D13" s="741">
        <v>0</v>
      </c>
      <c r="E13" s="741">
        <v>0</v>
      </c>
      <c r="F13" s="741">
        <v>0</v>
      </c>
      <c r="G13" s="741">
        <v>0</v>
      </c>
      <c r="H13" s="741">
        <v>0</v>
      </c>
      <c r="I13" s="741">
        <v>0</v>
      </c>
      <c r="J13" s="741">
        <v>0</v>
      </c>
      <c r="K13" s="741">
        <v>0</v>
      </c>
      <c r="L13" s="741">
        <v>0</v>
      </c>
      <c r="M13" s="741">
        <v>0</v>
      </c>
      <c r="N13" s="741">
        <v>0</v>
      </c>
      <c r="O13" s="741">
        <v>0</v>
      </c>
      <c r="P13" s="741">
        <v>0</v>
      </c>
      <c r="Q13" s="741">
        <v>0</v>
      </c>
      <c r="R13" s="742">
        <v>0</v>
      </c>
      <c r="S13" s="743">
        <v>0</v>
      </c>
    </row>
    <row r="14" spans="1:20" s="545" customFormat="1" ht="37.15" customHeight="1">
      <c r="A14" s="544">
        <v>4</v>
      </c>
      <c r="B14" s="544" t="s">
        <v>904</v>
      </c>
      <c r="C14" s="741">
        <v>0</v>
      </c>
      <c r="D14" s="741">
        <v>0</v>
      </c>
      <c r="E14" s="741">
        <v>0</v>
      </c>
      <c r="F14" s="741">
        <v>0</v>
      </c>
      <c r="G14" s="741">
        <v>0</v>
      </c>
      <c r="H14" s="741">
        <v>0</v>
      </c>
      <c r="I14" s="741">
        <v>0</v>
      </c>
      <c r="J14" s="741">
        <v>0</v>
      </c>
      <c r="K14" s="741">
        <v>0</v>
      </c>
      <c r="L14" s="741">
        <v>0</v>
      </c>
      <c r="M14" s="741">
        <v>0</v>
      </c>
      <c r="N14" s="741">
        <v>0</v>
      </c>
      <c r="O14" s="741">
        <v>0</v>
      </c>
      <c r="P14" s="741">
        <v>0</v>
      </c>
      <c r="Q14" s="741">
        <v>0</v>
      </c>
      <c r="R14" s="742">
        <v>0</v>
      </c>
      <c r="S14" s="743">
        <v>0</v>
      </c>
    </row>
    <row r="15" spans="1:20" s="545" customFormat="1" ht="37.15" customHeight="1">
      <c r="A15" s="544">
        <v>5</v>
      </c>
      <c r="B15" s="544" t="s">
        <v>905</v>
      </c>
      <c r="C15" s="741">
        <v>0</v>
      </c>
      <c r="D15" s="741">
        <v>0</v>
      </c>
      <c r="E15" s="741">
        <v>0</v>
      </c>
      <c r="F15" s="741">
        <v>0</v>
      </c>
      <c r="G15" s="741">
        <v>0</v>
      </c>
      <c r="H15" s="741">
        <v>0</v>
      </c>
      <c r="I15" s="741">
        <v>0</v>
      </c>
      <c r="J15" s="741">
        <v>0</v>
      </c>
      <c r="K15" s="741">
        <v>0</v>
      </c>
      <c r="L15" s="741">
        <v>0</v>
      </c>
      <c r="M15" s="741">
        <v>0</v>
      </c>
      <c r="N15" s="741">
        <v>0</v>
      </c>
      <c r="O15" s="741">
        <v>0</v>
      </c>
      <c r="P15" s="741">
        <v>0</v>
      </c>
      <c r="Q15" s="741">
        <v>0</v>
      </c>
      <c r="R15" s="742">
        <v>0</v>
      </c>
      <c r="S15" s="743">
        <v>0</v>
      </c>
    </row>
    <row r="16" spans="1:20" s="545" customFormat="1" ht="37.15" customHeight="1">
      <c r="A16" s="544">
        <v>6</v>
      </c>
      <c r="B16" s="544" t="s">
        <v>906</v>
      </c>
      <c r="C16" s="741">
        <v>0</v>
      </c>
      <c r="D16" s="741">
        <v>0</v>
      </c>
      <c r="E16" s="741">
        <v>0</v>
      </c>
      <c r="F16" s="741">
        <v>0</v>
      </c>
      <c r="G16" s="741">
        <v>0</v>
      </c>
      <c r="H16" s="741">
        <v>0</v>
      </c>
      <c r="I16" s="741">
        <v>0</v>
      </c>
      <c r="J16" s="741">
        <v>0</v>
      </c>
      <c r="K16" s="741">
        <v>0</v>
      </c>
      <c r="L16" s="741">
        <v>0</v>
      </c>
      <c r="M16" s="741">
        <v>0</v>
      </c>
      <c r="N16" s="741">
        <v>0</v>
      </c>
      <c r="O16" s="741">
        <v>0</v>
      </c>
      <c r="P16" s="741">
        <v>0</v>
      </c>
      <c r="Q16" s="741">
        <v>0</v>
      </c>
      <c r="R16" s="742">
        <v>0</v>
      </c>
      <c r="S16" s="743">
        <v>0</v>
      </c>
    </row>
    <row r="17" spans="1:45" s="545" customFormat="1" ht="37.15" customHeight="1">
      <c r="A17" s="544">
        <v>7</v>
      </c>
      <c r="B17" s="544" t="s">
        <v>907</v>
      </c>
      <c r="C17" s="741">
        <v>0</v>
      </c>
      <c r="D17" s="741">
        <v>0</v>
      </c>
      <c r="E17" s="741">
        <v>0</v>
      </c>
      <c r="F17" s="741">
        <v>0</v>
      </c>
      <c r="G17" s="741">
        <v>0</v>
      </c>
      <c r="H17" s="741">
        <v>0</v>
      </c>
      <c r="I17" s="741">
        <v>0</v>
      </c>
      <c r="J17" s="741">
        <v>0</v>
      </c>
      <c r="K17" s="741">
        <v>0</v>
      </c>
      <c r="L17" s="741">
        <v>0</v>
      </c>
      <c r="M17" s="741">
        <v>0</v>
      </c>
      <c r="N17" s="741">
        <v>0</v>
      </c>
      <c r="O17" s="741">
        <v>0</v>
      </c>
      <c r="P17" s="741">
        <v>0</v>
      </c>
      <c r="Q17" s="741">
        <v>0</v>
      </c>
      <c r="R17" s="742">
        <v>0</v>
      </c>
      <c r="S17" s="743">
        <v>0</v>
      </c>
    </row>
    <row r="18" spans="1:45" s="546" customFormat="1" ht="37.15" customHeight="1">
      <c r="A18" s="544">
        <v>8</v>
      </c>
      <c r="B18" s="544" t="s">
        <v>908</v>
      </c>
      <c r="C18" s="741">
        <v>0</v>
      </c>
      <c r="D18" s="741">
        <v>0</v>
      </c>
      <c r="E18" s="741">
        <v>0</v>
      </c>
      <c r="F18" s="741">
        <v>0</v>
      </c>
      <c r="G18" s="741">
        <v>0</v>
      </c>
      <c r="H18" s="741">
        <v>0</v>
      </c>
      <c r="I18" s="741">
        <v>0</v>
      </c>
      <c r="J18" s="741">
        <v>0</v>
      </c>
      <c r="K18" s="741">
        <v>0</v>
      </c>
      <c r="L18" s="741">
        <v>0</v>
      </c>
      <c r="M18" s="741">
        <v>0</v>
      </c>
      <c r="N18" s="741">
        <v>0</v>
      </c>
      <c r="O18" s="741">
        <v>0</v>
      </c>
      <c r="P18" s="741">
        <v>0</v>
      </c>
      <c r="Q18" s="741">
        <v>0</v>
      </c>
      <c r="R18" s="742">
        <v>0</v>
      </c>
      <c r="S18" s="743">
        <v>0</v>
      </c>
    </row>
    <row r="19" spans="1:45" s="546" customFormat="1" ht="37.15" customHeight="1">
      <c r="A19" s="544">
        <v>9</v>
      </c>
      <c r="B19" s="544" t="s">
        <v>909</v>
      </c>
      <c r="C19" s="741">
        <v>0</v>
      </c>
      <c r="D19" s="741">
        <v>0</v>
      </c>
      <c r="E19" s="741">
        <v>0</v>
      </c>
      <c r="F19" s="741">
        <v>0</v>
      </c>
      <c r="G19" s="741">
        <v>0</v>
      </c>
      <c r="H19" s="741">
        <v>0</v>
      </c>
      <c r="I19" s="741">
        <v>0</v>
      </c>
      <c r="J19" s="741">
        <v>0</v>
      </c>
      <c r="K19" s="741">
        <v>0</v>
      </c>
      <c r="L19" s="741">
        <v>0</v>
      </c>
      <c r="M19" s="741">
        <v>0</v>
      </c>
      <c r="N19" s="741">
        <v>0</v>
      </c>
      <c r="O19" s="741">
        <v>0</v>
      </c>
      <c r="P19" s="741">
        <v>0</v>
      </c>
      <c r="Q19" s="741">
        <v>0</v>
      </c>
      <c r="R19" s="742">
        <v>0</v>
      </c>
      <c r="S19" s="743">
        <v>0</v>
      </c>
    </row>
    <row r="20" spans="1:45" s="546" customFormat="1" ht="37.15" customHeight="1">
      <c r="A20" s="544">
        <v>10</v>
      </c>
      <c r="B20" s="544" t="s">
        <v>910</v>
      </c>
      <c r="C20" s="741">
        <v>0</v>
      </c>
      <c r="D20" s="741">
        <v>0</v>
      </c>
      <c r="E20" s="741">
        <v>0</v>
      </c>
      <c r="F20" s="741">
        <v>0</v>
      </c>
      <c r="G20" s="741">
        <v>0</v>
      </c>
      <c r="H20" s="741">
        <v>0</v>
      </c>
      <c r="I20" s="741">
        <v>0</v>
      </c>
      <c r="J20" s="741">
        <v>0</v>
      </c>
      <c r="K20" s="741">
        <v>0</v>
      </c>
      <c r="L20" s="741">
        <v>0</v>
      </c>
      <c r="M20" s="741">
        <v>0</v>
      </c>
      <c r="N20" s="741">
        <v>0</v>
      </c>
      <c r="O20" s="741">
        <v>0</v>
      </c>
      <c r="P20" s="741">
        <v>0</v>
      </c>
      <c r="Q20" s="741">
        <v>0</v>
      </c>
      <c r="R20" s="742">
        <v>0</v>
      </c>
      <c r="S20" s="743">
        <v>0</v>
      </c>
    </row>
    <row r="21" spans="1:45" s="546" customFormat="1" ht="37.15" customHeight="1">
      <c r="A21" s="544">
        <v>11</v>
      </c>
      <c r="B21" s="544" t="s">
        <v>911</v>
      </c>
      <c r="C21" s="741">
        <v>0</v>
      </c>
      <c r="D21" s="741">
        <v>0</v>
      </c>
      <c r="E21" s="741">
        <v>0</v>
      </c>
      <c r="F21" s="741">
        <v>0</v>
      </c>
      <c r="G21" s="741">
        <v>0</v>
      </c>
      <c r="H21" s="741">
        <v>0</v>
      </c>
      <c r="I21" s="741">
        <v>0</v>
      </c>
      <c r="J21" s="741">
        <v>0</v>
      </c>
      <c r="K21" s="741">
        <v>0</v>
      </c>
      <c r="L21" s="741">
        <v>0</v>
      </c>
      <c r="M21" s="741">
        <v>0</v>
      </c>
      <c r="N21" s="741">
        <v>0</v>
      </c>
      <c r="O21" s="741">
        <v>0</v>
      </c>
      <c r="P21" s="741">
        <v>0</v>
      </c>
      <c r="Q21" s="741">
        <v>0</v>
      </c>
      <c r="R21" s="742">
        <v>0</v>
      </c>
      <c r="S21" s="743">
        <v>0</v>
      </c>
    </row>
    <row r="22" spans="1:45" s="543" customFormat="1" ht="37.15" customHeight="1">
      <c r="A22" s="544">
        <v>12</v>
      </c>
      <c r="B22" s="544" t="s">
        <v>912</v>
      </c>
      <c r="C22" s="741">
        <v>0</v>
      </c>
      <c r="D22" s="741">
        <v>0</v>
      </c>
      <c r="E22" s="741">
        <v>0</v>
      </c>
      <c r="F22" s="741">
        <v>0</v>
      </c>
      <c r="G22" s="741">
        <v>0</v>
      </c>
      <c r="H22" s="741">
        <v>0</v>
      </c>
      <c r="I22" s="741">
        <v>0</v>
      </c>
      <c r="J22" s="741">
        <v>0</v>
      </c>
      <c r="K22" s="741">
        <v>0</v>
      </c>
      <c r="L22" s="741">
        <v>0</v>
      </c>
      <c r="M22" s="741">
        <v>0</v>
      </c>
      <c r="N22" s="741">
        <v>0</v>
      </c>
      <c r="O22" s="741">
        <v>0</v>
      </c>
      <c r="P22" s="741">
        <v>0</v>
      </c>
      <c r="Q22" s="741">
        <v>0</v>
      </c>
      <c r="R22" s="742">
        <v>0</v>
      </c>
      <c r="S22" s="743">
        <v>0</v>
      </c>
      <c r="T22" s="547"/>
      <c r="U22" s="547"/>
      <c r="V22" s="547"/>
      <c r="W22" s="547"/>
      <c r="X22" s="547"/>
      <c r="Y22" s="547"/>
      <c r="Z22" s="547"/>
      <c r="AA22" s="547"/>
      <c r="AB22" s="547"/>
      <c r="AC22" s="547"/>
      <c r="AD22" s="547"/>
      <c r="AE22" s="547"/>
      <c r="AF22" s="547"/>
      <c r="AG22" s="547"/>
      <c r="AH22" s="547"/>
      <c r="AI22" s="547"/>
      <c r="AJ22" s="547"/>
      <c r="AK22" s="547"/>
      <c r="AL22" s="547"/>
      <c r="AM22" s="547"/>
      <c r="AN22" s="547"/>
      <c r="AO22" s="547"/>
      <c r="AP22" s="547"/>
      <c r="AQ22" s="547"/>
      <c r="AR22" s="547"/>
      <c r="AS22" s="547"/>
    </row>
    <row r="23" spans="1:45" s="546" customFormat="1" ht="37.15" customHeight="1">
      <c r="A23" s="544">
        <v>13</v>
      </c>
      <c r="B23" s="544" t="s">
        <v>913</v>
      </c>
      <c r="C23" s="741">
        <v>0</v>
      </c>
      <c r="D23" s="741">
        <v>0</v>
      </c>
      <c r="E23" s="741">
        <v>0</v>
      </c>
      <c r="F23" s="741">
        <v>0</v>
      </c>
      <c r="G23" s="741">
        <v>0</v>
      </c>
      <c r="H23" s="741">
        <v>0</v>
      </c>
      <c r="I23" s="741">
        <v>0</v>
      </c>
      <c r="J23" s="741">
        <v>0</v>
      </c>
      <c r="K23" s="741">
        <v>0</v>
      </c>
      <c r="L23" s="741">
        <v>0</v>
      </c>
      <c r="M23" s="741">
        <v>0</v>
      </c>
      <c r="N23" s="741">
        <v>0</v>
      </c>
      <c r="O23" s="741">
        <v>0</v>
      </c>
      <c r="P23" s="741">
        <v>0</v>
      </c>
      <c r="Q23" s="741">
        <v>0</v>
      </c>
      <c r="R23" s="742">
        <v>0</v>
      </c>
      <c r="S23" s="743">
        <v>0</v>
      </c>
    </row>
    <row r="24" spans="1:45" s="546" customFormat="1" ht="37.15" customHeight="1">
      <c r="A24" s="544">
        <v>14</v>
      </c>
      <c r="B24" s="544" t="s">
        <v>914</v>
      </c>
      <c r="C24" s="741">
        <v>0</v>
      </c>
      <c r="D24" s="741">
        <v>0</v>
      </c>
      <c r="E24" s="741">
        <v>0</v>
      </c>
      <c r="F24" s="741">
        <v>0</v>
      </c>
      <c r="G24" s="741">
        <v>0</v>
      </c>
      <c r="H24" s="741">
        <v>0</v>
      </c>
      <c r="I24" s="741">
        <v>0</v>
      </c>
      <c r="J24" s="741">
        <v>0</v>
      </c>
      <c r="K24" s="741">
        <v>0</v>
      </c>
      <c r="L24" s="741">
        <v>0</v>
      </c>
      <c r="M24" s="741">
        <v>0</v>
      </c>
      <c r="N24" s="741">
        <v>0</v>
      </c>
      <c r="O24" s="741">
        <v>0</v>
      </c>
      <c r="P24" s="741">
        <v>0</v>
      </c>
      <c r="Q24" s="741">
        <v>0</v>
      </c>
      <c r="R24" s="742">
        <v>0</v>
      </c>
      <c r="S24" s="743">
        <v>0</v>
      </c>
    </row>
    <row r="25" spans="1:45" ht="30" customHeight="1">
      <c r="A25" s="1096" t="s">
        <v>17</v>
      </c>
      <c r="B25" s="1097"/>
      <c r="C25" s="744">
        <v>0</v>
      </c>
      <c r="D25" s="744">
        <v>0</v>
      </c>
      <c r="E25" s="744">
        <v>0</v>
      </c>
      <c r="F25" s="744">
        <v>0</v>
      </c>
      <c r="G25" s="744">
        <v>0</v>
      </c>
      <c r="H25" s="744">
        <v>0</v>
      </c>
      <c r="I25" s="744">
        <v>0</v>
      </c>
      <c r="J25" s="744">
        <v>0</v>
      </c>
      <c r="K25" s="744">
        <v>0</v>
      </c>
      <c r="L25" s="744">
        <v>0</v>
      </c>
      <c r="M25" s="744">
        <v>0</v>
      </c>
      <c r="N25" s="744">
        <v>0</v>
      </c>
      <c r="O25" s="744">
        <v>0</v>
      </c>
      <c r="P25" s="744">
        <v>0</v>
      </c>
      <c r="Q25" s="744">
        <v>0</v>
      </c>
      <c r="R25" s="745">
        <v>0</v>
      </c>
      <c r="S25" s="746">
        <v>0</v>
      </c>
    </row>
    <row r="26" spans="1:45" ht="24" customHeight="1">
      <c r="A26" s="275" t="s">
        <v>489</v>
      </c>
      <c r="B26" s="78"/>
      <c r="C26" s="78"/>
      <c r="D26" s="78"/>
      <c r="E26" s="78"/>
      <c r="F26" s="78"/>
      <c r="G26" s="78"/>
      <c r="H26" s="78"/>
      <c r="I26" s="78"/>
      <c r="J26" s="78"/>
      <c r="K26" s="78"/>
      <c r="L26" s="78"/>
      <c r="M26" s="78"/>
      <c r="N26" s="78"/>
      <c r="O26" s="78"/>
      <c r="P26" s="78"/>
      <c r="Q26" s="78"/>
      <c r="R26" s="78"/>
      <c r="S26" s="78"/>
    </row>
    <row r="27" spans="1:45">
      <c r="A27" s="275"/>
      <c r="B27" s="78"/>
      <c r="C27" s="78"/>
      <c r="D27" s="78"/>
      <c r="E27" s="78"/>
      <c r="F27" s="78"/>
      <c r="G27" s="78"/>
      <c r="H27" s="78"/>
      <c r="I27" s="78"/>
      <c r="J27" s="78"/>
      <c r="K27" s="78"/>
      <c r="L27" s="78"/>
      <c r="M27" s="78"/>
      <c r="N27" s="78"/>
      <c r="O27" s="78"/>
      <c r="P27" s="78"/>
      <c r="Q27" s="78"/>
      <c r="R27" s="78"/>
      <c r="S27" s="78"/>
    </row>
    <row r="28" spans="1:45">
      <c r="A28" s="275"/>
      <c r="B28" s="78"/>
      <c r="C28" s="78"/>
      <c r="D28" s="78"/>
      <c r="E28" s="78"/>
      <c r="F28" s="78"/>
      <c r="G28" s="78"/>
      <c r="H28" s="78"/>
      <c r="I28" s="78"/>
      <c r="J28" s="78"/>
      <c r="K28" s="78"/>
      <c r="L28" s="78"/>
      <c r="M28" s="78"/>
      <c r="N28" s="78"/>
      <c r="O28" s="78"/>
      <c r="P28" s="78"/>
      <c r="Q28" s="78"/>
      <c r="R28" s="78"/>
      <c r="S28" s="78"/>
    </row>
    <row r="29" spans="1:45">
      <c r="A29" s="275"/>
      <c r="B29" s="78"/>
      <c r="C29" s="78"/>
      <c r="D29" s="78"/>
      <c r="E29" s="78"/>
      <c r="F29" s="78"/>
      <c r="G29" s="78"/>
      <c r="H29" s="78"/>
      <c r="I29" s="78"/>
      <c r="J29" s="78"/>
      <c r="K29" s="78"/>
      <c r="L29" s="78"/>
      <c r="M29" s="78"/>
      <c r="N29" s="78"/>
      <c r="O29" s="78"/>
      <c r="P29" s="78"/>
      <c r="Q29" s="78"/>
      <c r="R29" s="78"/>
      <c r="S29" s="78"/>
    </row>
    <row r="30" spans="1:45" s="538" customFormat="1" ht="21" customHeight="1">
      <c r="A30" s="13" t="s">
        <v>1054</v>
      </c>
      <c r="G30" s="13"/>
      <c r="H30" s="13"/>
      <c r="K30" s="13"/>
      <c r="L30" s="13"/>
      <c r="M30" s="13"/>
      <c r="N30" s="13"/>
      <c r="O30" s="13"/>
      <c r="P30" s="783" t="s">
        <v>1056</v>
      </c>
      <c r="Q30" s="783"/>
      <c r="R30" s="783"/>
      <c r="S30" s="783"/>
    </row>
    <row r="31" spans="1:45" s="538" customFormat="1" ht="21" customHeight="1">
      <c r="J31" s="13"/>
      <c r="K31" s="1093" t="s">
        <v>13</v>
      </c>
      <c r="L31" s="1093"/>
      <c r="M31" s="1093"/>
      <c r="N31" s="1093"/>
      <c r="O31" s="1093"/>
      <c r="P31" s="1093"/>
      <c r="Q31" s="1093"/>
      <c r="R31" s="1093"/>
      <c r="S31" s="1093"/>
    </row>
    <row r="32" spans="1:45" s="538" customFormat="1" ht="21" customHeight="1">
      <c r="J32" s="1093" t="s">
        <v>1026</v>
      </c>
      <c r="K32" s="1093"/>
      <c r="L32" s="1093"/>
      <c r="M32" s="1093"/>
      <c r="N32" s="1093"/>
      <c r="O32" s="1093"/>
      <c r="P32" s="1093"/>
      <c r="Q32" s="1093"/>
      <c r="R32" s="1093"/>
      <c r="S32" s="1093"/>
    </row>
    <row r="33" spans="1:19" s="538" customFormat="1" ht="21" customHeight="1">
      <c r="A33" s="13"/>
      <c r="B33" s="13"/>
      <c r="J33" s="13"/>
      <c r="K33" s="13"/>
      <c r="L33" s="13"/>
      <c r="M33" s="13"/>
      <c r="N33" s="13"/>
      <c r="O33" s="13"/>
      <c r="P33" s="13"/>
      <c r="Q33" s="930" t="s">
        <v>83</v>
      </c>
      <c r="R33" s="930"/>
      <c r="S33" s="930"/>
    </row>
  </sheetData>
  <mergeCells count="15">
    <mergeCell ref="Q1:R1"/>
    <mergeCell ref="B4:T4"/>
    <mergeCell ref="K31:S31"/>
    <mergeCell ref="G2:M2"/>
    <mergeCell ref="A25:B25"/>
    <mergeCell ref="P30:S30"/>
    <mergeCell ref="Q33:S33"/>
    <mergeCell ref="J32:S32"/>
    <mergeCell ref="S8:S9"/>
    <mergeCell ref="O8:R8"/>
    <mergeCell ref="A8:A9"/>
    <mergeCell ref="B8:B9"/>
    <mergeCell ref="C8:F8"/>
    <mergeCell ref="G8:J8"/>
    <mergeCell ref="K8:N8"/>
  </mergeCells>
  <phoneticPr fontId="0" type="noConversion"/>
  <printOptions horizontalCentered="1"/>
  <pageMargins left="0.70866141732283472" right="0.70866141732283472" top="0.23622047244094491" bottom="0" header="0.31496062992125984" footer="0.31496062992125984"/>
  <pageSetup paperSize="9" scale="55" orientation="landscape" r:id="rId1"/>
</worksheet>
</file>

<file path=xl/worksheets/sheet65.xml><?xml version="1.0" encoding="utf-8"?>
<worksheet xmlns="http://schemas.openxmlformats.org/spreadsheetml/2006/main" xmlns:r="http://schemas.openxmlformats.org/officeDocument/2006/relationships">
  <sheetPr>
    <pageSetUpPr fitToPage="1"/>
  </sheetPr>
  <dimension ref="A1:AG32"/>
  <sheetViews>
    <sheetView topLeftCell="A16" zoomScale="80" zoomScaleNormal="80" zoomScaleSheetLayoutView="100" workbookViewId="0">
      <selection activeCell="E32" sqref="E32:G32"/>
    </sheetView>
  </sheetViews>
  <sheetFormatPr defaultColWidth="9.140625" defaultRowHeight="15"/>
  <cols>
    <col min="1" max="1" width="10.140625" style="71" customWidth="1"/>
    <col min="2" max="2" width="29.85546875" style="71" customWidth="1"/>
    <col min="3" max="3" width="17.5703125" style="71" customWidth="1"/>
    <col min="4" max="4" width="19.7109375" style="71" customWidth="1"/>
    <col min="5" max="5" width="18.140625" style="71" customWidth="1"/>
    <col min="6" max="6" width="15.42578125" style="71" customWidth="1"/>
    <col min="7" max="7" width="15.7109375" style="71" customWidth="1"/>
    <col min="8" max="8" width="12.28515625" style="71" customWidth="1"/>
    <col min="9" max="16384" width="9.140625" style="71"/>
  </cols>
  <sheetData>
    <row r="1" spans="1:9" s="15" customFormat="1">
      <c r="C1" s="41"/>
      <c r="D1" s="41"/>
      <c r="E1" s="41"/>
      <c r="F1" s="934" t="s">
        <v>701</v>
      </c>
      <c r="G1" s="934"/>
    </row>
    <row r="2" spans="1:9" s="15" customFormat="1" ht="30.75" customHeight="1">
      <c r="B2" s="784" t="s">
        <v>747</v>
      </c>
      <c r="C2" s="784"/>
      <c r="D2" s="784"/>
      <c r="E2" s="784"/>
      <c r="F2" s="784"/>
      <c r="G2" s="40"/>
      <c r="H2" s="40"/>
      <c r="I2" s="40"/>
    </row>
    <row r="3" spans="1:9" s="15" customFormat="1" ht="20.25">
      <c r="G3" s="117"/>
    </row>
    <row r="4" spans="1:9" ht="18">
      <c r="B4" s="1082" t="s">
        <v>704</v>
      </c>
      <c r="C4" s="1082"/>
      <c r="D4" s="1082"/>
      <c r="E4" s="1082"/>
      <c r="F4" s="1082"/>
      <c r="G4" s="1082"/>
      <c r="H4" s="1082"/>
    </row>
    <row r="5" spans="1:9" ht="15.75">
      <c r="C5" s="72"/>
      <c r="D5" s="73"/>
      <c r="E5" s="72"/>
      <c r="F5" s="72"/>
      <c r="G5" s="72"/>
      <c r="H5" s="72"/>
    </row>
    <row r="6" spans="1:9">
      <c r="A6" s="648" t="s">
        <v>163</v>
      </c>
      <c r="B6" s="649" t="s">
        <v>1027</v>
      </c>
    </row>
    <row r="7" spans="1:9">
      <c r="B7" s="312"/>
    </row>
    <row r="8" spans="1:9" s="76" customFormat="1" ht="30.75" customHeight="1">
      <c r="A8" s="1100" t="s">
        <v>2</v>
      </c>
      <c r="B8" s="1099" t="s">
        <v>3</v>
      </c>
      <c r="C8" s="1099" t="s">
        <v>843</v>
      </c>
      <c r="D8" s="1101" t="s">
        <v>844</v>
      </c>
      <c r="E8" s="1099" t="s">
        <v>700</v>
      </c>
      <c r="F8" s="1099"/>
      <c r="G8" s="1099"/>
    </row>
    <row r="9" spans="1:9" s="76" customFormat="1" ht="48.75" customHeight="1">
      <c r="A9" s="1100"/>
      <c r="B9" s="1099"/>
      <c r="C9" s="1099"/>
      <c r="D9" s="1102"/>
      <c r="E9" s="314" t="s">
        <v>705</v>
      </c>
      <c r="F9" s="314" t="s">
        <v>699</v>
      </c>
      <c r="G9" s="314" t="s">
        <v>17</v>
      </c>
    </row>
    <row r="10" spans="1:9" s="76" customFormat="1" ht="16.149999999999999" customHeight="1">
      <c r="A10" s="62">
        <v>1</v>
      </c>
      <c r="B10" s="326">
        <v>2</v>
      </c>
      <c r="C10" s="326">
        <v>3</v>
      </c>
      <c r="D10" s="326">
        <v>4</v>
      </c>
      <c r="E10" s="328">
        <v>5</v>
      </c>
      <c r="F10" s="328">
        <v>6</v>
      </c>
      <c r="G10" s="328">
        <v>7</v>
      </c>
    </row>
    <row r="11" spans="1:9" s="76" customFormat="1" ht="25.15" customHeight="1">
      <c r="A11" s="544">
        <v>1</v>
      </c>
      <c r="B11" s="544" t="s">
        <v>901</v>
      </c>
      <c r="C11" s="548">
        <v>0</v>
      </c>
      <c r="D11" s="548">
        <v>0</v>
      </c>
      <c r="E11" s="548">
        <v>0</v>
      </c>
      <c r="F11" s="548">
        <v>0</v>
      </c>
      <c r="G11" s="548">
        <v>0</v>
      </c>
    </row>
    <row r="12" spans="1:9" s="76" customFormat="1" ht="25.15" customHeight="1">
      <c r="A12" s="544">
        <v>2</v>
      </c>
      <c r="B12" s="544" t="s">
        <v>902</v>
      </c>
      <c r="C12" s="548">
        <v>0</v>
      </c>
      <c r="D12" s="548">
        <v>0</v>
      </c>
      <c r="E12" s="548">
        <v>0</v>
      </c>
      <c r="F12" s="548">
        <v>0</v>
      </c>
      <c r="G12" s="548">
        <v>0</v>
      </c>
    </row>
    <row r="13" spans="1:9" s="76" customFormat="1" ht="25.15" customHeight="1">
      <c r="A13" s="544">
        <v>3</v>
      </c>
      <c r="B13" s="544" t="s">
        <v>903</v>
      </c>
      <c r="C13" s="548">
        <v>0</v>
      </c>
      <c r="D13" s="548">
        <v>0</v>
      </c>
      <c r="E13" s="548">
        <v>0</v>
      </c>
      <c r="F13" s="548">
        <v>0</v>
      </c>
      <c r="G13" s="548">
        <v>0</v>
      </c>
    </row>
    <row r="14" spans="1:9" s="76" customFormat="1" ht="25.15" customHeight="1">
      <c r="A14" s="544">
        <v>4</v>
      </c>
      <c r="B14" s="544" t="s">
        <v>904</v>
      </c>
      <c r="C14" s="548">
        <v>0</v>
      </c>
      <c r="D14" s="548">
        <v>0</v>
      </c>
      <c r="E14" s="548">
        <v>0</v>
      </c>
      <c r="F14" s="548">
        <v>0</v>
      </c>
      <c r="G14" s="548">
        <v>0</v>
      </c>
    </row>
    <row r="15" spans="1:9" s="76" customFormat="1" ht="25.15" customHeight="1">
      <c r="A15" s="544">
        <v>5</v>
      </c>
      <c r="B15" s="544" t="s">
        <v>905</v>
      </c>
      <c r="C15" s="548">
        <v>0</v>
      </c>
      <c r="D15" s="548">
        <v>0</v>
      </c>
      <c r="E15" s="548">
        <v>0</v>
      </c>
      <c r="F15" s="548">
        <v>0</v>
      </c>
      <c r="G15" s="548">
        <v>0</v>
      </c>
    </row>
    <row r="16" spans="1:9" s="76" customFormat="1" ht="25.15" customHeight="1">
      <c r="A16" s="544">
        <v>6</v>
      </c>
      <c r="B16" s="544" t="s">
        <v>906</v>
      </c>
      <c r="C16" s="548">
        <v>0</v>
      </c>
      <c r="D16" s="548">
        <v>0</v>
      </c>
      <c r="E16" s="548">
        <v>0</v>
      </c>
      <c r="F16" s="548">
        <v>0</v>
      </c>
      <c r="G16" s="548">
        <v>0</v>
      </c>
    </row>
    <row r="17" spans="1:33" s="76" customFormat="1" ht="25.15" customHeight="1">
      <c r="A17" s="544">
        <v>7</v>
      </c>
      <c r="B17" s="544" t="s">
        <v>907</v>
      </c>
      <c r="C17" s="548">
        <v>0</v>
      </c>
      <c r="D17" s="548">
        <v>0</v>
      </c>
      <c r="E17" s="548">
        <v>0</v>
      </c>
      <c r="F17" s="548">
        <v>0</v>
      </c>
      <c r="G17" s="548">
        <v>0</v>
      </c>
    </row>
    <row r="18" spans="1:33" ht="25.15" customHeight="1">
      <c r="A18" s="544">
        <v>8</v>
      </c>
      <c r="B18" s="544" t="s">
        <v>908</v>
      </c>
      <c r="C18" s="548">
        <v>0</v>
      </c>
      <c r="D18" s="548">
        <v>0</v>
      </c>
      <c r="E18" s="548">
        <v>0</v>
      </c>
      <c r="F18" s="548">
        <v>0</v>
      </c>
      <c r="G18" s="548">
        <v>0</v>
      </c>
    </row>
    <row r="19" spans="1:33" ht="25.15" customHeight="1">
      <c r="A19" s="544">
        <v>9</v>
      </c>
      <c r="B19" s="544" t="s">
        <v>909</v>
      </c>
      <c r="C19" s="548">
        <v>0</v>
      </c>
      <c r="D19" s="548">
        <v>0</v>
      </c>
      <c r="E19" s="548">
        <v>0</v>
      </c>
      <c r="F19" s="548">
        <v>0</v>
      </c>
      <c r="G19" s="548">
        <v>0</v>
      </c>
    </row>
    <row r="20" spans="1:33" ht="25.15" customHeight="1">
      <c r="A20" s="544">
        <v>10</v>
      </c>
      <c r="B20" s="544" t="s">
        <v>910</v>
      </c>
      <c r="C20" s="548">
        <v>0</v>
      </c>
      <c r="D20" s="548">
        <v>0</v>
      </c>
      <c r="E20" s="548">
        <v>0</v>
      </c>
      <c r="F20" s="548">
        <v>0</v>
      </c>
      <c r="G20" s="548">
        <v>0</v>
      </c>
    </row>
    <row r="21" spans="1:33" ht="25.15" customHeight="1">
      <c r="A21" s="544">
        <v>11</v>
      </c>
      <c r="B21" s="544" t="s">
        <v>911</v>
      </c>
      <c r="C21" s="548">
        <v>0</v>
      </c>
      <c r="D21" s="548">
        <v>0</v>
      </c>
      <c r="E21" s="548">
        <v>0</v>
      </c>
      <c r="F21" s="548">
        <v>0</v>
      </c>
      <c r="G21" s="548">
        <v>0</v>
      </c>
    </row>
    <row r="22" spans="1:33" s="77" customFormat="1" ht="25.15" customHeight="1">
      <c r="A22" s="544">
        <v>12</v>
      </c>
      <c r="B22" s="544" t="s">
        <v>912</v>
      </c>
      <c r="C22" s="548">
        <v>0</v>
      </c>
      <c r="D22" s="548">
        <v>0</v>
      </c>
      <c r="E22" s="548">
        <v>0</v>
      </c>
      <c r="F22" s="548">
        <v>0</v>
      </c>
      <c r="G22" s="548">
        <v>0</v>
      </c>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row>
    <row r="23" spans="1:33" ht="25.15" customHeight="1">
      <c r="A23" s="544">
        <v>13</v>
      </c>
      <c r="B23" s="544" t="s">
        <v>913</v>
      </c>
      <c r="C23" s="548">
        <v>0</v>
      </c>
      <c r="D23" s="548">
        <v>0</v>
      </c>
      <c r="E23" s="548">
        <v>0</v>
      </c>
      <c r="F23" s="548">
        <v>0</v>
      </c>
      <c r="G23" s="548">
        <v>0</v>
      </c>
    </row>
    <row r="24" spans="1:33" ht="25.15" customHeight="1">
      <c r="A24" s="544">
        <v>14</v>
      </c>
      <c r="B24" s="544" t="s">
        <v>914</v>
      </c>
      <c r="C24" s="548">
        <v>0</v>
      </c>
      <c r="D24" s="548">
        <v>0</v>
      </c>
      <c r="E24" s="548">
        <v>0</v>
      </c>
      <c r="F24" s="548">
        <v>0</v>
      </c>
      <c r="G24" s="548">
        <v>0</v>
      </c>
    </row>
    <row r="25" spans="1:33" ht="25.15" customHeight="1">
      <c r="A25" s="1096" t="s">
        <v>17</v>
      </c>
      <c r="B25" s="1097"/>
      <c r="C25" s="70">
        <v>0</v>
      </c>
      <c r="D25" s="70">
        <v>0</v>
      </c>
      <c r="E25" s="70">
        <v>0</v>
      </c>
      <c r="F25" s="70">
        <v>0</v>
      </c>
      <c r="G25" s="70">
        <v>0</v>
      </c>
    </row>
    <row r="26" spans="1:33" ht="24" customHeight="1">
      <c r="A26" s="275"/>
      <c r="B26" s="78"/>
      <c r="C26" s="78"/>
      <c r="D26" s="78"/>
      <c r="E26" s="78"/>
      <c r="F26" s="78"/>
      <c r="G26" s="78"/>
    </row>
    <row r="27" spans="1:33" s="44" customFormat="1" ht="14.45" customHeight="1">
      <c r="A27" s="49" t="s">
        <v>1054</v>
      </c>
      <c r="G27" s="49"/>
    </row>
    <row r="28" spans="1:33" s="44" customFormat="1" ht="14.45" customHeight="1">
      <c r="A28" s="49"/>
      <c r="B28" s="49"/>
    </row>
    <row r="29" spans="1:33" s="747" customFormat="1" ht="14.45" customHeight="1">
      <c r="E29" s="1103" t="s">
        <v>1056</v>
      </c>
      <c r="F29" s="1103"/>
      <c r="G29" s="748"/>
    </row>
    <row r="30" spans="1:33" s="747" customFormat="1" ht="14.45" customHeight="1">
      <c r="A30" s="49"/>
      <c r="C30" s="289"/>
      <c r="D30" s="289"/>
      <c r="E30" s="289" t="s">
        <v>13</v>
      </c>
      <c r="F30" s="289"/>
      <c r="G30" s="289"/>
      <c r="H30" s="289"/>
      <c r="I30" s="289"/>
      <c r="J30" s="289"/>
    </row>
    <row r="31" spans="1:33" s="747" customFormat="1" ht="14.45" customHeight="1">
      <c r="B31" s="289"/>
      <c r="C31" s="289"/>
      <c r="D31" s="289"/>
      <c r="E31" s="289" t="s">
        <v>1026</v>
      </c>
      <c r="F31" s="289"/>
      <c r="G31" s="289"/>
      <c r="H31" s="289"/>
      <c r="I31" s="289"/>
      <c r="J31" s="289"/>
    </row>
    <row r="32" spans="1:33" s="747" customFormat="1" ht="14.45" customHeight="1">
      <c r="A32" s="44"/>
      <c r="B32" s="49"/>
      <c r="C32" s="49"/>
      <c r="D32" s="49"/>
      <c r="E32" s="1098" t="s">
        <v>83</v>
      </c>
      <c r="F32" s="1098"/>
      <c r="G32" s="1098"/>
    </row>
  </sheetData>
  <mergeCells count="11">
    <mergeCell ref="B2:F2"/>
    <mergeCell ref="F1:G1"/>
    <mergeCell ref="E32:G32"/>
    <mergeCell ref="E8:G8"/>
    <mergeCell ref="A25:B25"/>
    <mergeCell ref="A8:A9"/>
    <mergeCell ref="B8:B9"/>
    <mergeCell ref="C8:C9"/>
    <mergeCell ref="D8:D9"/>
    <mergeCell ref="B4:H4"/>
    <mergeCell ref="E29:F29"/>
  </mergeCells>
  <printOptions horizontalCentered="1"/>
  <pageMargins left="0.70866141732283472" right="0.70866141732283472" top="0.23622047244094491" bottom="0" header="0.31496062992125984" footer="0.31496062992125984"/>
  <pageSetup paperSize="9" scale="82" orientation="landscape" r:id="rId1"/>
</worksheet>
</file>

<file path=xl/worksheets/sheet66.xml><?xml version="1.0" encoding="utf-8"?>
<worksheet xmlns="http://schemas.openxmlformats.org/spreadsheetml/2006/main" xmlns:r="http://schemas.openxmlformats.org/officeDocument/2006/relationships">
  <sheetPr>
    <pageSetUpPr fitToPage="1"/>
  </sheetPr>
  <dimension ref="A1:AV32"/>
  <sheetViews>
    <sheetView topLeftCell="A13" zoomScale="90" zoomScaleNormal="90" zoomScaleSheetLayoutView="90" workbookViewId="0">
      <selection activeCell="K30" sqref="K30:V30"/>
    </sheetView>
  </sheetViews>
  <sheetFormatPr defaultColWidth="9.140625" defaultRowHeight="15"/>
  <cols>
    <col min="1" max="1" width="10.28515625" style="71" customWidth="1"/>
    <col min="2" max="2" width="23.85546875" style="71" customWidth="1"/>
    <col min="3" max="3" width="9.7109375" style="71" customWidth="1"/>
    <col min="4" max="4" width="8.140625" style="71" customWidth="1"/>
    <col min="5" max="5" width="7.42578125" style="71" customWidth="1"/>
    <col min="6" max="6" width="9.140625" style="71" customWidth="1"/>
    <col min="7" max="7" width="9.5703125" style="71" customWidth="1"/>
    <col min="8" max="8" width="8.140625" style="71" customWidth="1"/>
    <col min="9" max="9" width="6.85546875" style="71" customWidth="1"/>
    <col min="10" max="10" width="9.28515625" style="71" customWidth="1"/>
    <col min="11" max="11" width="10.5703125" style="71" customWidth="1"/>
    <col min="12" max="12" width="8.7109375" style="71" customWidth="1"/>
    <col min="13" max="13" width="7.42578125" style="71" customWidth="1"/>
    <col min="14" max="14" width="8.5703125" style="71" customWidth="1"/>
    <col min="15" max="15" width="8.7109375" style="71" customWidth="1"/>
    <col min="16" max="16" width="8.5703125" style="71" customWidth="1"/>
    <col min="17" max="17" width="7.85546875" style="71" customWidth="1"/>
    <col min="18" max="18" width="8.5703125" style="71" customWidth="1"/>
    <col min="19" max="20" width="10.5703125" style="71" customWidth="1"/>
    <col min="21" max="21" width="11.140625" style="71" customWidth="1"/>
    <col min="22" max="22" width="10.7109375" style="71" bestFit="1" customWidth="1"/>
    <col min="23" max="16384" width="9.140625" style="71"/>
  </cols>
  <sheetData>
    <row r="1" spans="1:24" s="15" customFormat="1" ht="15.75">
      <c r="C1" s="41"/>
      <c r="D1" s="41"/>
      <c r="E1" s="41"/>
      <c r="F1" s="41"/>
      <c r="G1" s="41"/>
      <c r="H1" s="41"/>
      <c r="I1" s="100" t="s">
        <v>0</v>
      </c>
      <c r="J1" s="100"/>
      <c r="S1" s="37"/>
      <c r="T1" s="37"/>
      <c r="U1" s="883" t="s">
        <v>540</v>
      </c>
      <c r="V1" s="883"/>
      <c r="W1" s="39"/>
      <c r="X1" s="39"/>
    </row>
    <row r="2" spans="1:24" s="15" customFormat="1" ht="20.25">
      <c r="E2" s="784" t="s">
        <v>747</v>
      </c>
      <c r="F2" s="784"/>
      <c r="G2" s="784"/>
      <c r="H2" s="784"/>
      <c r="I2" s="784"/>
      <c r="J2" s="784"/>
      <c r="K2" s="784"/>
      <c r="L2" s="784"/>
      <c r="M2" s="784"/>
      <c r="N2" s="784"/>
      <c r="O2" s="784"/>
      <c r="P2" s="784"/>
    </row>
    <row r="3" spans="1:24" s="15" customFormat="1" ht="20.25">
      <c r="H3" s="40"/>
      <c r="I3" s="40"/>
      <c r="J3" s="40"/>
      <c r="K3" s="40"/>
      <c r="L3" s="40"/>
      <c r="M3" s="40"/>
      <c r="N3" s="40"/>
      <c r="O3" s="40"/>
      <c r="P3" s="40"/>
    </row>
    <row r="4" spans="1:24" ht="15.75">
      <c r="C4" s="785" t="s">
        <v>761</v>
      </c>
      <c r="D4" s="785"/>
      <c r="E4" s="785"/>
      <c r="F4" s="785"/>
      <c r="G4" s="785"/>
      <c r="H4" s="785"/>
      <c r="I4" s="785"/>
      <c r="J4" s="785"/>
      <c r="K4" s="785"/>
      <c r="L4" s="785"/>
      <c r="M4" s="785"/>
      <c r="N4" s="785"/>
      <c r="O4" s="785"/>
      <c r="P4" s="785"/>
      <c r="Q4" s="785"/>
      <c r="R4" s="43"/>
      <c r="S4" s="105"/>
      <c r="T4" s="105"/>
      <c r="U4" s="105"/>
      <c r="V4" s="105"/>
      <c r="W4" s="100"/>
    </row>
    <row r="5" spans="1:24">
      <c r="C5" s="72"/>
      <c r="D5" s="72"/>
      <c r="E5" s="72"/>
      <c r="F5" s="72"/>
      <c r="G5" s="72"/>
      <c r="H5" s="72"/>
      <c r="M5" s="72"/>
      <c r="N5" s="72"/>
      <c r="O5" s="72"/>
      <c r="P5" s="72"/>
      <c r="Q5" s="72"/>
      <c r="R5" s="72"/>
      <c r="S5" s="72"/>
      <c r="T5" s="72"/>
      <c r="U5" s="72"/>
      <c r="V5" s="72"/>
      <c r="W5" s="72"/>
    </row>
    <row r="6" spans="1:24">
      <c r="A6" s="75" t="s">
        <v>162</v>
      </c>
      <c r="B6" s="82" t="s">
        <v>1027</v>
      </c>
    </row>
    <row r="7" spans="1:24">
      <c r="B7" s="312"/>
    </row>
    <row r="8" spans="1:24" s="75" customFormat="1" ht="24.75" customHeight="1">
      <c r="A8" s="780" t="s">
        <v>2</v>
      </c>
      <c r="B8" s="1091" t="s">
        <v>3</v>
      </c>
      <c r="C8" s="1085" t="s">
        <v>691</v>
      </c>
      <c r="D8" s="1086"/>
      <c r="E8" s="1086"/>
      <c r="F8" s="1086"/>
      <c r="G8" s="1085" t="s">
        <v>695</v>
      </c>
      <c r="H8" s="1086"/>
      <c r="I8" s="1086"/>
      <c r="J8" s="1086"/>
      <c r="K8" s="1085" t="s">
        <v>696</v>
      </c>
      <c r="L8" s="1086"/>
      <c r="M8" s="1086"/>
      <c r="N8" s="1086"/>
      <c r="O8" s="1085" t="s">
        <v>697</v>
      </c>
      <c r="P8" s="1086"/>
      <c r="Q8" s="1086"/>
      <c r="R8" s="1086"/>
      <c r="S8" s="1109" t="s">
        <v>17</v>
      </c>
      <c r="T8" s="1110"/>
      <c r="U8" s="1110"/>
      <c r="V8" s="1110"/>
    </row>
    <row r="9" spans="1:24" s="76" customFormat="1" ht="29.25" customHeight="1">
      <c r="A9" s="780"/>
      <c r="B9" s="1091"/>
      <c r="C9" s="1104" t="s">
        <v>692</v>
      </c>
      <c r="D9" s="1106" t="s">
        <v>694</v>
      </c>
      <c r="E9" s="1107"/>
      <c r="F9" s="1108"/>
      <c r="G9" s="1104" t="s">
        <v>692</v>
      </c>
      <c r="H9" s="1106" t="s">
        <v>694</v>
      </c>
      <c r="I9" s="1107"/>
      <c r="J9" s="1108"/>
      <c r="K9" s="1104" t="s">
        <v>692</v>
      </c>
      <c r="L9" s="1106" t="s">
        <v>694</v>
      </c>
      <c r="M9" s="1107"/>
      <c r="N9" s="1108"/>
      <c r="O9" s="1104" t="s">
        <v>692</v>
      </c>
      <c r="P9" s="1106" t="s">
        <v>694</v>
      </c>
      <c r="Q9" s="1107"/>
      <c r="R9" s="1108"/>
      <c r="S9" s="1104" t="s">
        <v>692</v>
      </c>
      <c r="T9" s="1106" t="s">
        <v>694</v>
      </c>
      <c r="U9" s="1107"/>
      <c r="V9" s="1108"/>
    </row>
    <row r="10" spans="1:24" s="76" customFormat="1" ht="46.5" customHeight="1">
      <c r="A10" s="780"/>
      <c r="B10" s="1091"/>
      <c r="C10" s="1105"/>
      <c r="D10" s="70" t="s">
        <v>693</v>
      </c>
      <c r="E10" s="70" t="s">
        <v>203</v>
      </c>
      <c r="F10" s="70" t="s">
        <v>17</v>
      </c>
      <c r="G10" s="1105"/>
      <c r="H10" s="70" t="s">
        <v>693</v>
      </c>
      <c r="I10" s="70" t="s">
        <v>203</v>
      </c>
      <c r="J10" s="70" t="s">
        <v>17</v>
      </c>
      <c r="K10" s="1105"/>
      <c r="L10" s="70" t="s">
        <v>693</v>
      </c>
      <c r="M10" s="70" t="s">
        <v>203</v>
      </c>
      <c r="N10" s="70" t="s">
        <v>17</v>
      </c>
      <c r="O10" s="1105"/>
      <c r="P10" s="70" t="s">
        <v>693</v>
      </c>
      <c r="Q10" s="70" t="s">
        <v>203</v>
      </c>
      <c r="R10" s="70" t="s">
        <v>17</v>
      </c>
      <c r="S10" s="1105"/>
      <c r="T10" s="70" t="s">
        <v>693</v>
      </c>
      <c r="U10" s="70" t="s">
        <v>203</v>
      </c>
      <c r="V10" s="70" t="s">
        <v>17</v>
      </c>
    </row>
    <row r="11" spans="1:24" s="144" customFormat="1" ht="16.149999999999999" customHeight="1">
      <c r="A11" s="313">
        <v>1</v>
      </c>
      <c r="B11" s="143">
        <v>2</v>
      </c>
      <c r="C11" s="143">
        <v>3</v>
      </c>
      <c r="D11" s="313">
        <v>4</v>
      </c>
      <c r="E11" s="143">
        <v>5</v>
      </c>
      <c r="F11" s="143">
        <v>6</v>
      </c>
      <c r="G11" s="313">
        <v>7</v>
      </c>
      <c r="H11" s="143">
        <v>8</v>
      </c>
      <c r="I11" s="143">
        <v>9</v>
      </c>
      <c r="J11" s="313">
        <v>10</v>
      </c>
      <c r="K11" s="143">
        <v>11</v>
      </c>
      <c r="L11" s="143">
        <v>12</v>
      </c>
      <c r="M11" s="313">
        <v>13</v>
      </c>
      <c r="N11" s="143">
        <v>14</v>
      </c>
      <c r="O11" s="143">
        <v>15</v>
      </c>
      <c r="P11" s="313">
        <v>16</v>
      </c>
      <c r="Q11" s="143">
        <v>17</v>
      </c>
      <c r="R11" s="143">
        <v>18</v>
      </c>
      <c r="S11" s="313">
        <v>19</v>
      </c>
      <c r="T11" s="143">
        <v>20</v>
      </c>
      <c r="U11" s="143">
        <v>21</v>
      </c>
      <c r="V11" s="313">
        <v>22</v>
      </c>
    </row>
    <row r="12" spans="1:24" ht="22.9" customHeight="1">
      <c r="A12" s="549">
        <v>1</v>
      </c>
      <c r="B12" s="550" t="s">
        <v>901</v>
      </c>
      <c r="C12" s="507">
        <v>928</v>
      </c>
      <c r="D12" s="541">
        <v>0</v>
      </c>
      <c r="E12" s="541">
        <v>0</v>
      </c>
      <c r="F12" s="541">
        <v>0</v>
      </c>
      <c r="G12" s="541">
        <v>0</v>
      </c>
      <c r="H12" s="541">
        <v>0</v>
      </c>
      <c r="I12" s="541">
        <v>0</v>
      </c>
      <c r="J12" s="541">
        <v>0</v>
      </c>
      <c r="K12" s="541">
        <v>0</v>
      </c>
      <c r="L12" s="541">
        <v>0</v>
      </c>
      <c r="M12" s="541">
        <v>0</v>
      </c>
      <c r="N12" s="541">
        <v>0</v>
      </c>
      <c r="O12" s="541">
        <v>0</v>
      </c>
      <c r="P12" s="541">
        <v>0</v>
      </c>
      <c r="Q12" s="541">
        <v>0</v>
      </c>
      <c r="R12" s="541">
        <v>0</v>
      </c>
      <c r="S12" s="541">
        <v>0</v>
      </c>
      <c r="T12" s="541">
        <v>0</v>
      </c>
      <c r="U12" s="541">
        <v>0</v>
      </c>
      <c r="V12" s="541">
        <v>0</v>
      </c>
    </row>
    <row r="13" spans="1:24" ht="22.9" customHeight="1">
      <c r="A13" s="549">
        <v>2</v>
      </c>
      <c r="B13" s="550" t="s">
        <v>902</v>
      </c>
      <c r="C13" s="507">
        <v>881</v>
      </c>
      <c r="D13" s="541">
        <v>0</v>
      </c>
      <c r="E13" s="541">
        <v>0</v>
      </c>
      <c r="F13" s="541">
        <v>0</v>
      </c>
      <c r="G13" s="541">
        <v>0</v>
      </c>
      <c r="H13" s="541">
        <v>0</v>
      </c>
      <c r="I13" s="541">
        <v>0</v>
      </c>
      <c r="J13" s="541">
        <v>0</v>
      </c>
      <c r="K13" s="541">
        <v>0</v>
      </c>
      <c r="L13" s="541">
        <v>0</v>
      </c>
      <c r="M13" s="541">
        <v>0</v>
      </c>
      <c r="N13" s="541">
        <v>0</v>
      </c>
      <c r="O13" s="541">
        <v>0</v>
      </c>
      <c r="P13" s="541">
        <v>0</v>
      </c>
      <c r="Q13" s="541">
        <v>0</v>
      </c>
      <c r="R13" s="541">
        <v>0</v>
      </c>
      <c r="S13" s="541">
        <v>0</v>
      </c>
      <c r="T13" s="541">
        <v>0</v>
      </c>
      <c r="U13" s="541">
        <v>0</v>
      </c>
      <c r="V13" s="541">
        <v>0</v>
      </c>
    </row>
    <row r="14" spans="1:24" ht="22.9" customHeight="1">
      <c r="A14" s="549">
        <v>3</v>
      </c>
      <c r="B14" s="550" t="s">
        <v>903</v>
      </c>
      <c r="C14" s="507">
        <v>692</v>
      </c>
      <c r="D14" s="541">
        <v>0</v>
      </c>
      <c r="E14" s="541">
        <v>0</v>
      </c>
      <c r="F14" s="541">
        <v>0</v>
      </c>
      <c r="G14" s="541">
        <v>0</v>
      </c>
      <c r="H14" s="541">
        <v>0</v>
      </c>
      <c r="I14" s="541">
        <v>0</v>
      </c>
      <c r="J14" s="541">
        <v>0</v>
      </c>
      <c r="K14" s="541">
        <v>0</v>
      </c>
      <c r="L14" s="541">
        <v>0</v>
      </c>
      <c r="M14" s="541">
        <v>0</v>
      </c>
      <c r="N14" s="541">
        <v>0</v>
      </c>
      <c r="O14" s="541">
        <v>0</v>
      </c>
      <c r="P14" s="541">
        <v>0</v>
      </c>
      <c r="Q14" s="541">
        <v>0</v>
      </c>
      <c r="R14" s="541">
        <v>0</v>
      </c>
      <c r="S14" s="541">
        <v>0</v>
      </c>
      <c r="T14" s="541">
        <v>0</v>
      </c>
      <c r="U14" s="541">
        <v>0</v>
      </c>
      <c r="V14" s="541">
        <v>0</v>
      </c>
    </row>
    <row r="15" spans="1:24" ht="22.9" customHeight="1">
      <c r="A15" s="549">
        <v>4</v>
      </c>
      <c r="B15" s="550" t="s">
        <v>904</v>
      </c>
      <c r="C15" s="507">
        <v>741</v>
      </c>
      <c r="D15" s="541">
        <v>0</v>
      </c>
      <c r="E15" s="541">
        <v>0</v>
      </c>
      <c r="F15" s="541">
        <v>0</v>
      </c>
      <c r="G15" s="541">
        <v>0</v>
      </c>
      <c r="H15" s="541">
        <v>0</v>
      </c>
      <c r="I15" s="541">
        <v>0</v>
      </c>
      <c r="J15" s="541">
        <v>0</v>
      </c>
      <c r="K15" s="541">
        <v>0</v>
      </c>
      <c r="L15" s="541">
        <v>0</v>
      </c>
      <c r="M15" s="541">
        <v>0</v>
      </c>
      <c r="N15" s="541">
        <v>0</v>
      </c>
      <c r="O15" s="541">
        <v>0</v>
      </c>
      <c r="P15" s="541">
        <v>0</v>
      </c>
      <c r="Q15" s="541">
        <v>0</v>
      </c>
      <c r="R15" s="541">
        <v>0</v>
      </c>
      <c r="S15" s="541">
        <v>0</v>
      </c>
      <c r="T15" s="541">
        <v>0</v>
      </c>
      <c r="U15" s="541">
        <v>0</v>
      </c>
      <c r="V15" s="541">
        <v>0</v>
      </c>
    </row>
    <row r="16" spans="1:24" ht="22.9" customHeight="1">
      <c r="A16" s="549">
        <v>5</v>
      </c>
      <c r="B16" s="550" t="s">
        <v>905</v>
      </c>
      <c r="C16" s="507">
        <v>881</v>
      </c>
      <c r="D16" s="541">
        <v>0</v>
      </c>
      <c r="E16" s="541">
        <v>0</v>
      </c>
      <c r="F16" s="541">
        <v>0</v>
      </c>
      <c r="G16" s="541">
        <v>0</v>
      </c>
      <c r="H16" s="541">
        <v>0</v>
      </c>
      <c r="I16" s="541">
        <v>0</v>
      </c>
      <c r="J16" s="541">
        <v>0</v>
      </c>
      <c r="K16" s="541">
        <v>0</v>
      </c>
      <c r="L16" s="541">
        <v>0</v>
      </c>
      <c r="M16" s="541">
        <v>0</v>
      </c>
      <c r="N16" s="541">
        <v>0</v>
      </c>
      <c r="O16" s="541">
        <v>0</v>
      </c>
      <c r="P16" s="541">
        <v>0</v>
      </c>
      <c r="Q16" s="541">
        <v>0</v>
      </c>
      <c r="R16" s="541">
        <v>0</v>
      </c>
      <c r="S16" s="541">
        <v>0</v>
      </c>
      <c r="T16" s="541">
        <v>0</v>
      </c>
      <c r="U16" s="541">
        <v>0</v>
      </c>
      <c r="V16" s="541">
        <v>0</v>
      </c>
    </row>
    <row r="17" spans="1:48" ht="22.9" customHeight="1">
      <c r="A17" s="549">
        <v>6</v>
      </c>
      <c r="B17" s="550" t="s">
        <v>906</v>
      </c>
      <c r="C17" s="507">
        <v>526</v>
      </c>
      <c r="D17" s="541">
        <v>0</v>
      </c>
      <c r="E17" s="541">
        <v>0</v>
      </c>
      <c r="F17" s="541">
        <v>0</v>
      </c>
      <c r="G17" s="541">
        <v>0</v>
      </c>
      <c r="H17" s="541">
        <v>0</v>
      </c>
      <c r="I17" s="541">
        <v>0</v>
      </c>
      <c r="J17" s="541">
        <v>0</v>
      </c>
      <c r="K17" s="541">
        <v>0</v>
      </c>
      <c r="L17" s="541">
        <v>0</v>
      </c>
      <c r="M17" s="541">
        <v>0</v>
      </c>
      <c r="N17" s="541">
        <v>0</v>
      </c>
      <c r="O17" s="541">
        <v>0</v>
      </c>
      <c r="P17" s="541">
        <v>0</v>
      </c>
      <c r="Q17" s="541">
        <v>0</v>
      </c>
      <c r="R17" s="541">
        <v>0</v>
      </c>
      <c r="S17" s="541">
        <v>0</v>
      </c>
      <c r="T17" s="541">
        <v>0</v>
      </c>
      <c r="U17" s="541">
        <v>0</v>
      </c>
      <c r="V17" s="541">
        <v>0</v>
      </c>
    </row>
    <row r="18" spans="1:48" ht="22.9" customHeight="1">
      <c r="A18" s="549">
        <v>7</v>
      </c>
      <c r="B18" s="550" t="s">
        <v>907</v>
      </c>
      <c r="C18" s="507">
        <v>943</v>
      </c>
      <c r="D18" s="541">
        <v>0</v>
      </c>
      <c r="E18" s="541">
        <v>0</v>
      </c>
      <c r="F18" s="541">
        <v>0</v>
      </c>
      <c r="G18" s="541">
        <v>0</v>
      </c>
      <c r="H18" s="541">
        <v>0</v>
      </c>
      <c r="I18" s="541">
        <v>0</v>
      </c>
      <c r="J18" s="541">
        <v>0</v>
      </c>
      <c r="K18" s="541">
        <v>0</v>
      </c>
      <c r="L18" s="541">
        <v>0</v>
      </c>
      <c r="M18" s="541">
        <v>0</v>
      </c>
      <c r="N18" s="541">
        <v>0</v>
      </c>
      <c r="O18" s="541">
        <v>0</v>
      </c>
      <c r="P18" s="541">
        <v>0</v>
      </c>
      <c r="Q18" s="541">
        <v>0</v>
      </c>
      <c r="R18" s="541">
        <v>0</v>
      </c>
      <c r="S18" s="541">
        <v>0</v>
      </c>
      <c r="T18" s="541">
        <v>0</v>
      </c>
      <c r="U18" s="541">
        <v>0</v>
      </c>
      <c r="V18" s="541">
        <v>0</v>
      </c>
    </row>
    <row r="19" spans="1:48" ht="22.9" customHeight="1">
      <c r="A19" s="549">
        <v>8</v>
      </c>
      <c r="B19" s="550" t="s">
        <v>908</v>
      </c>
      <c r="C19" s="507">
        <v>957</v>
      </c>
      <c r="D19" s="541">
        <v>0</v>
      </c>
      <c r="E19" s="541">
        <v>0</v>
      </c>
      <c r="F19" s="541">
        <v>0</v>
      </c>
      <c r="G19" s="541">
        <v>0</v>
      </c>
      <c r="H19" s="541">
        <v>0</v>
      </c>
      <c r="I19" s="541">
        <v>0</v>
      </c>
      <c r="J19" s="541">
        <v>0</v>
      </c>
      <c r="K19" s="541">
        <v>0</v>
      </c>
      <c r="L19" s="541">
        <v>0</v>
      </c>
      <c r="M19" s="541">
        <v>0</v>
      </c>
      <c r="N19" s="541">
        <v>0</v>
      </c>
      <c r="O19" s="541">
        <v>0</v>
      </c>
      <c r="P19" s="541">
        <v>0</v>
      </c>
      <c r="Q19" s="541">
        <v>0</v>
      </c>
      <c r="R19" s="541">
        <v>0</v>
      </c>
      <c r="S19" s="541">
        <v>0</v>
      </c>
      <c r="T19" s="541">
        <v>0</v>
      </c>
      <c r="U19" s="541">
        <v>0</v>
      </c>
      <c r="V19" s="541">
        <v>0</v>
      </c>
    </row>
    <row r="20" spans="1:48" ht="22.9" customHeight="1">
      <c r="A20" s="549">
        <v>9</v>
      </c>
      <c r="B20" s="550" t="s">
        <v>909</v>
      </c>
      <c r="C20" s="507">
        <v>942</v>
      </c>
      <c r="D20" s="541">
        <v>0</v>
      </c>
      <c r="E20" s="541">
        <v>0</v>
      </c>
      <c r="F20" s="541">
        <v>0</v>
      </c>
      <c r="G20" s="541">
        <v>0</v>
      </c>
      <c r="H20" s="541">
        <v>0</v>
      </c>
      <c r="I20" s="541">
        <v>0</v>
      </c>
      <c r="J20" s="541">
        <v>0</v>
      </c>
      <c r="K20" s="541">
        <v>0</v>
      </c>
      <c r="L20" s="541">
        <v>0</v>
      </c>
      <c r="M20" s="541">
        <v>0</v>
      </c>
      <c r="N20" s="541">
        <v>0</v>
      </c>
      <c r="O20" s="541">
        <v>0</v>
      </c>
      <c r="P20" s="541">
        <v>0</v>
      </c>
      <c r="Q20" s="541">
        <v>0</v>
      </c>
      <c r="R20" s="541">
        <v>0</v>
      </c>
      <c r="S20" s="541">
        <v>0</v>
      </c>
      <c r="T20" s="541">
        <v>0</v>
      </c>
      <c r="U20" s="541">
        <v>0</v>
      </c>
      <c r="V20" s="541">
        <v>0</v>
      </c>
    </row>
    <row r="21" spans="1:48" ht="22.9" customHeight="1">
      <c r="A21" s="549">
        <v>10</v>
      </c>
      <c r="B21" s="550" t="s">
        <v>910</v>
      </c>
      <c r="C21" s="507">
        <v>1422</v>
      </c>
      <c r="D21" s="541">
        <v>0</v>
      </c>
      <c r="E21" s="541">
        <v>0</v>
      </c>
      <c r="F21" s="541">
        <v>0</v>
      </c>
      <c r="G21" s="541">
        <v>0</v>
      </c>
      <c r="H21" s="541">
        <v>0</v>
      </c>
      <c r="I21" s="541">
        <v>0</v>
      </c>
      <c r="J21" s="541">
        <v>0</v>
      </c>
      <c r="K21" s="541">
        <v>0</v>
      </c>
      <c r="L21" s="541">
        <v>0</v>
      </c>
      <c r="M21" s="541">
        <v>0</v>
      </c>
      <c r="N21" s="541">
        <v>0</v>
      </c>
      <c r="O21" s="541">
        <v>0</v>
      </c>
      <c r="P21" s="541">
        <v>0</v>
      </c>
      <c r="Q21" s="541">
        <v>0</v>
      </c>
      <c r="R21" s="541">
        <v>0</v>
      </c>
      <c r="S21" s="541">
        <v>0</v>
      </c>
      <c r="T21" s="541">
        <v>0</v>
      </c>
      <c r="U21" s="541">
        <v>0</v>
      </c>
      <c r="V21" s="541">
        <v>0</v>
      </c>
    </row>
    <row r="22" spans="1:48" ht="22.9" customHeight="1">
      <c r="A22" s="549">
        <v>11</v>
      </c>
      <c r="B22" s="550" t="s">
        <v>911</v>
      </c>
      <c r="C22" s="507">
        <v>1231</v>
      </c>
      <c r="D22" s="541">
        <v>0</v>
      </c>
      <c r="E22" s="541">
        <v>0</v>
      </c>
      <c r="F22" s="541">
        <v>0</v>
      </c>
      <c r="G22" s="541">
        <v>0</v>
      </c>
      <c r="H22" s="541">
        <v>0</v>
      </c>
      <c r="I22" s="541">
        <v>0</v>
      </c>
      <c r="J22" s="541">
        <v>0</v>
      </c>
      <c r="K22" s="541">
        <v>0</v>
      </c>
      <c r="L22" s="541">
        <v>0</v>
      </c>
      <c r="M22" s="541">
        <v>0</v>
      </c>
      <c r="N22" s="541">
        <v>0</v>
      </c>
      <c r="O22" s="541">
        <v>0</v>
      </c>
      <c r="P22" s="541">
        <v>0</v>
      </c>
      <c r="Q22" s="541">
        <v>0</v>
      </c>
      <c r="R22" s="541">
        <v>0</v>
      </c>
      <c r="S22" s="541">
        <v>0</v>
      </c>
      <c r="T22" s="541">
        <v>0</v>
      </c>
      <c r="U22" s="541">
        <v>0</v>
      </c>
      <c r="V22" s="541">
        <v>0</v>
      </c>
    </row>
    <row r="23" spans="1:48" ht="22.9" customHeight="1">
      <c r="A23" s="549">
        <v>12</v>
      </c>
      <c r="B23" s="550" t="s">
        <v>912</v>
      </c>
      <c r="C23" s="507">
        <v>321</v>
      </c>
      <c r="D23" s="541">
        <v>0</v>
      </c>
      <c r="E23" s="541">
        <v>0</v>
      </c>
      <c r="F23" s="541">
        <v>0</v>
      </c>
      <c r="G23" s="541">
        <v>0</v>
      </c>
      <c r="H23" s="541">
        <v>0</v>
      </c>
      <c r="I23" s="541">
        <v>0</v>
      </c>
      <c r="J23" s="541">
        <v>0</v>
      </c>
      <c r="K23" s="541">
        <v>0</v>
      </c>
      <c r="L23" s="541">
        <v>0</v>
      </c>
      <c r="M23" s="541">
        <v>0</v>
      </c>
      <c r="N23" s="541">
        <v>0</v>
      </c>
      <c r="O23" s="541">
        <v>0</v>
      </c>
      <c r="P23" s="541">
        <v>0</v>
      </c>
      <c r="Q23" s="541">
        <v>0</v>
      </c>
      <c r="R23" s="541">
        <v>0</v>
      </c>
      <c r="S23" s="541">
        <v>0</v>
      </c>
      <c r="T23" s="541">
        <v>0</v>
      </c>
      <c r="U23" s="541">
        <v>0</v>
      </c>
      <c r="V23" s="541">
        <v>0</v>
      </c>
    </row>
    <row r="24" spans="1:48" ht="22.9" customHeight="1">
      <c r="A24" s="549">
        <v>13</v>
      </c>
      <c r="B24" s="550" t="s">
        <v>913</v>
      </c>
      <c r="C24" s="507">
        <v>1282</v>
      </c>
      <c r="D24" s="541">
        <v>0</v>
      </c>
      <c r="E24" s="541">
        <v>0</v>
      </c>
      <c r="F24" s="541">
        <v>0</v>
      </c>
      <c r="G24" s="541">
        <v>0</v>
      </c>
      <c r="H24" s="541">
        <v>0</v>
      </c>
      <c r="I24" s="541">
        <v>0</v>
      </c>
      <c r="J24" s="541">
        <v>0</v>
      </c>
      <c r="K24" s="541">
        <v>0</v>
      </c>
      <c r="L24" s="541">
        <v>0</v>
      </c>
      <c r="M24" s="541">
        <v>0</v>
      </c>
      <c r="N24" s="541">
        <v>0</v>
      </c>
      <c r="O24" s="541">
        <v>0</v>
      </c>
      <c r="P24" s="541">
        <v>0</v>
      </c>
      <c r="Q24" s="541">
        <v>0</v>
      </c>
      <c r="R24" s="541">
        <v>0</v>
      </c>
      <c r="S24" s="541">
        <v>0</v>
      </c>
      <c r="T24" s="541">
        <v>0</v>
      </c>
      <c r="U24" s="541">
        <v>0</v>
      </c>
      <c r="V24" s="541">
        <v>0</v>
      </c>
    </row>
    <row r="25" spans="1:48" ht="22.9" customHeight="1">
      <c r="A25" s="549">
        <v>14</v>
      </c>
      <c r="B25" s="550" t="s">
        <v>914</v>
      </c>
      <c r="C25" s="507">
        <v>577</v>
      </c>
      <c r="D25" s="541">
        <v>0</v>
      </c>
      <c r="E25" s="541">
        <v>0</v>
      </c>
      <c r="F25" s="541">
        <v>0</v>
      </c>
      <c r="G25" s="541">
        <v>0</v>
      </c>
      <c r="H25" s="541">
        <v>0</v>
      </c>
      <c r="I25" s="541">
        <v>0</v>
      </c>
      <c r="J25" s="541">
        <v>0</v>
      </c>
      <c r="K25" s="541">
        <v>0</v>
      </c>
      <c r="L25" s="541">
        <v>0</v>
      </c>
      <c r="M25" s="541">
        <v>0</v>
      </c>
      <c r="N25" s="541">
        <v>0</v>
      </c>
      <c r="O25" s="541">
        <v>0</v>
      </c>
      <c r="P25" s="541">
        <v>0</v>
      </c>
      <c r="Q25" s="541">
        <v>0</v>
      </c>
      <c r="R25" s="541">
        <v>0</v>
      </c>
      <c r="S25" s="541">
        <v>0</v>
      </c>
      <c r="T25" s="541">
        <v>0</v>
      </c>
      <c r="U25" s="541">
        <v>0</v>
      </c>
      <c r="V25" s="541">
        <v>0</v>
      </c>
    </row>
    <row r="26" spans="1:48" s="77" customFormat="1" ht="26.45" customHeight="1">
      <c r="A26" s="276"/>
      <c r="B26" s="274" t="s">
        <v>17</v>
      </c>
      <c r="C26" s="308">
        <v>12324</v>
      </c>
      <c r="D26" s="274">
        <v>0</v>
      </c>
      <c r="E26" s="274">
        <v>0</v>
      </c>
      <c r="F26" s="274">
        <v>0</v>
      </c>
      <c r="G26" s="274">
        <v>0</v>
      </c>
      <c r="H26" s="274">
        <v>0</v>
      </c>
      <c r="I26" s="274">
        <v>0</v>
      </c>
      <c r="J26" s="274">
        <v>0</v>
      </c>
      <c r="K26" s="274">
        <v>0</v>
      </c>
      <c r="L26" s="274">
        <v>0</v>
      </c>
      <c r="M26" s="274">
        <v>0</v>
      </c>
      <c r="N26" s="274">
        <v>0</v>
      </c>
      <c r="O26" s="274">
        <v>0</v>
      </c>
      <c r="P26" s="274">
        <v>0</v>
      </c>
      <c r="Q26" s="274">
        <v>0</v>
      </c>
      <c r="R26" s="274">
        <v>0</v>
      </c>
      <c r="S26" s="274">
        <v>0</v>
      </c>
      <c r="T26" s="274">
        <v>0</v>
      </c>
      <c r="U26" s="274">
        <v>0</v>
      </c>
      <c r="V26" s="274">
        <v>0</v>
      </c>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row>
    <row r="27" spans="1:48" s="78" customFormat="1" ht="26.45" customHeight="1">
      <c r="A27" s="650"/>
      <c r="B27" s="275"/>
      <c r="C27" s="111"/>
      <c r="D27" s="275"/>
      <c r="E27" s="275"/>
      <c r="F27" s="275"/>
      <c r="G27" s="275"/>
      <c r="H27" s="275"/>
      <c r="I27" s="275"/>
      <c r="J27" s="275"/>
      <c r="K27" s="275"/>
      <c r="L27" s="275"/>
      <c r="M27" s="275"/>
      <c r="N27" s="275"/>
      <c r="O27" s="275"/>
      <c r="P27" s="275"/>
      <c r="Q27" s="275"/>
      <c r="R27" s="275"/>
      <c r="S27" s="275"/>
      <c r="T27" s="275"/>
      <c r="U27" s="275"/>
      <c r="V27" s="275"/>
    </row>
    <row r="29" spans="1:48" s="15" customFormat="1" ht="12.75">
      <c r="A29" s="14" t="s">
        <v>1054</v>
      </c>
      <c r="G29" s="14"/>
      <c r="H29" s="14"/>
      <c r="K29" s="14"/>
      <c r="L29" s="14"/>
      <c r="M29" s="14"/>
      <c r="N29" s="14"/>
      <c r="O29" s="14"/>
      <c r="P29" s="14"/>
      <c r="Q29" s="14"/>
      <c r="R29" s="14"/>
      <c r="S29" s="79"/>
      <c r="T29" s="753" t="s">
        <v>1056</v>
      </c>
      <c r="U29" s="753"/>
      <c r="V29" s="753"/>
    </row>
    <row r="30" spans="1:48" s="15" customFormat="1" ht="12.75" customHeight="1">
      <c r="K30" s="940" t="s">
        <v>13</v>
      </c>
      <c r="L30" s="940"/>
      <c r="M30" s="940"/>
      <c r="N30" s="940"/>
      <c r="O30" s="940"/>
      <c r="P30" s="940"/>
      <c r="Q30" s="940"/>
      <c r="R30" s="940"/>
      <c r="S30" s="940"/>
      <c r="T30" s="940"/>
      <c r="U30" s="940"/>
      <c r="V30" s="940"/>
    </row>
    <row r="31" spans="1:48" s="15" customFormat="1" ht="12.75" customHeight="1">
      <c r="J31" s="940" t="s">
        <v>1050</v>
      </c>
      <c r="K31" s="940"/>
      <c r="L31" s="940"/>
      <c r="M31" s="940"/>
      <c r="N31" s="940"/>
      <c r="O31" s="940"/>
      <c r="P31" s="940"/>
      <c r="Q31" s="940"/>
      <c r="R31" s="940"/>
      <c r="S31" s="940"/>
      <c r="T31" s="940"/>
      <c r="U31" s="940"/>
      <c r="V31" s="940"/>
    </row>
    <row r="32" spans="1:48" s="15" customFormat="1" ht="12.75">
      <c r="A32" s="14"/>
      <c r="B32" s="14"/>
      <c r="K32" s="14"/>
      <c r="L32" s="14"/>
      <c r="M32" s="14"/>
      <c r="N32" s="14"/>
      <c r="O32" s="14"/>
      <c r="P32" s="14"/>
      <c r="Q32" s="763" t="s">
        <v>83</v>
      </c>
      <c r="R32" s="763"/>
      <c r="S32" s="763"/>
      <c r="T32" s="763"/>
      <c r="U32" s="763"/>
      <c r="V32" s="763"/>
    </row>
  </sheetData>
  <mergeCells count="24">
    <mergeCell ref="U1:V1"/>
    <mergeCell ref="E2:P2"/>
    <mergeCell ref="C4:Q4"/>
    <mergeCell ref="A8:A10"/>
    <mergeCell ref="B8:B10"/>
    <mergeCell ref="C8:F8"/>
    <mergeCell ref="G8:J8"/>
    <mergeCell ref="K8:N8"/>
    <mergeCell ref="O8:R8"/>
    <mergeCell ref="S8:V8"/>
    <mergeCell ref="C9:C10"/>
    <mergeCell ref="D9:F9"/>
    <mergeCell ref="G9:G10"/>
    <mergeCell ref="H9:J9"/>
    <mergeCell ref="K9:K10"/>
    <mergeCell ref="L9:N9"/>
    <mergeCell ref="Q32:V32"/>
    <mergeCell ref="O9:O10"/>
    <mergeCell ref="P9:R9"/>
    <mergeCell ref="S9:S10"/>
    <mergeCell ref="T9:V9"/>
    <mergeCell ref="K30:V30"/>
    <mergeCell ref="J31:V31"/>
    <mergeCell ref="T29:V29"/>
  </mergeCells>
  <printOptions horizontalCentered="1"/>
  <pageMargins left="0.70866141732283472" right="0.70866141732283472" top="0.23622047244094491" bottom="0" header="0.31496062992125984" footer="0.31496062992125984"/>
  <pageSetup paperSize="9" scale="62" orientation="landscape" r:id="rId1"/>
</worksheet>
</file>

<file path=xl/worksheets/sheet67.xml><?xml version="1.0" encoding="utf-8"?>
<worksheet xmlns="http://schemas.openxmlformats.org/spreadsheetml/2006/main" xmlns:r="http://schemas.openxmlformats.org/officeDocument/2006/relationships">
  <sheetPr>
    <pageSetUpPr fitToPage="1"/>
  </sheetPr>
  <dimension ref="A1:AV32"/>
  <sheetViews>
    <sheetView topLeftCell="A10" zoomScale="90" zoomScaleNormal="90" zoomScaleSheetLayoutView="90" workbookViewId="0">
      <selection activeCell="R29" sqref="R29:U29"/>
    </sheetView>
  </sheetViews>
  <sheetFormatPr defaultColWidth="9.140625" defaultRowHeight="15"/>
  <cols>
    <col min="1" max="1" width="9.140625" style="71"/>
    <col min="2" max="2" width="23.5703125" style="71" customWidth="1"/>
    <col min="3" max="3" width="9.7109375" style="71" customWidth="1"/>
    <col min="4" max="4" width="8.140625" style="71" customWidth="1"/>
    <col min="5" max="5" width="7.42578125" style="71" customWidth="1"/>
    <col min="6" max="6" width="9.140625" style="71" customWidth="1"/>
    <col min="7" max="7" width="9.5703125" style="71" customWidth="1"/>
    <col min="8" max="8" width="8.140625" style="71" customWidth="1"/>
    <col min="9" max="9" width="6.85546875" style="71" customWidth="1"/>
    <col min="10" max="10" width="9.28515625" style="71" customWidth="1"/>
    <col min="11" max="11" width="10.5703125" style="71" customWidth="1"/>
    <col min="12" max="12" width="8.7109375" style="71" customWidth="1"/>
    <col min="13" max="13" width="7.42578125" style="71" customWidth="1"/>
    <col min="14" max="14" width="8.5703125" style="71" customWidth="1"/>
    <col min="15" max="15" width="8.7109375" style="71" customWidth="1"/>
    <col min="16" max="16" width="8.5703125" style="71" customWidth="1"/>
    <col min="17" max="17" width="7.85546875" style="71" customWidth="1"/>
    <col min="18" max="18" width="8.5703125" style="71" customWidth="1"/>
    <col min="19" max="20" width="10.5703125" style="71" customWidth="1"/>
    <col min="21" max="21" width="11.140625" style="71" customWidth="1"/>
    <col min="22" max="22" width="10.7109375" style="71" bestFit="1" customWidth="1"/>
    <col min="23" max="16384" width="9.140625" style="71"/>
  </cols>
  <sheetData>
    <row r="1" spans="1:24" s="15" customFormat="1" ht="15.75">
      <c r="C1" s="41"/>
      <c r="D1" s="41"/>
      <c r="E1" s="41"/>
      <c r="F1" s="41"/>
      <c r="G1" s="41"/>
      <c r="H1" s="41"/>
      <c r="I1" s="100" t="s">
        <v>0</v>
      </c>
      <c r="J1" s="100"/>
      <c r="S1" s="37"/>
      <c r="T1" s="37"/>
      <c r="U1" s="883" t="s">
        <v>698</v>
      </c>
      <c r="V1" s="883"/>
      <c r="W1" s="39"/>
      <c r="X1" s="39"/>
    </row>
    <row r="2" spans="1:24" s="15" customFormat="1" ht="20.25">
      <c r="E2" s="784" t="s">
        <v>747</v>
      </c>
      <c r="F2" s="784"/>
      <c r="G2" s="784"/>
      <c r="H2" s="784"/>
      <c r="I2" s="784"/>
      <c r="J2" s="784"/>
      <c r="K2" s="784"/>
      <c r="L2" s="784"/>
      <c r="M2" s="784"/>
      <c r="N2" s="784"/>
      <c r="O2" s="784"/>
      <c r="P2" s="784"/>
    </row>
    <row r="3" spans="1:24" s="15" customFormat="1" ht="20.25">
      <c r="H3" s="40"/>
      <c r="I3" s="40"/>
      <c r="J3" s="40"/>
      <c r="K3" s="40"/>
      <c r="L3" s="40"/>
      <c r="M3" s="40"/>
      <c r="N3" s="40"/>
      <c r="O3" s="40"/>
      <c r="P3" s="40"/>
    </row>
    <row r="4" spans="1:24" ht="15.75">
      <c r="C4" s="785" t="s">
        <v>762</v>
      </c>
      <c r="D4" s="785"/>
      <c r="E4" s="785"/>
      <c r="F4" s="785"/>
      <c r="G4" s="785"/>
      <c r="H4" s="785"/>
      <c r="I4" s="785"/>
      <c r="J4" s="785"/>
      <c r="K4" s="785"/>
      <c r="L4" s="785"/>
      <c r="M4" s="785"/>
      <c r="N4" s="785"/>
      <c r="O4" s="785"/>
      <c r="P4" s="785"/>
      <c r="Q4" s="785"/>
      <c r="R4" s="43"/>
      <c r="S4" s="105"/>
      <c r="T4" s="105"/>
      <c r="U4" s="105"/>
      <c r="V4" s="105"/>
      <c r="W4" s="100"/>
    </row>
    <row r="5" spans="1:24">
      <c r="C5" s="72"/>
      <c r="D5" s="72"/>
      <c r="E5" s="72"/>
      <c r="F5" s="72"/>
      <c r="G5" s="72"/>
      <c r="H5" s="72"/>
      <c r="M5" s="72"/>
      <c r="N5" s="72"/>
      <c r="O5" s="72"/>
      <c r="P5" s="72"/>
      <c r="Q5" s="72"/>
      <c r="R5" s="72"/>
      <c r="S5" s="72"/>
      <c r="T5" s="72"/>
      <c r="U5" s="72"/>
      <c r="V5" s="72"/>
      <c r="W5" s="72"/>
    </row>
    <row r="6" spans="1:24">
      <c r="A6" s="75" t="s">
        <v>900</v>
      </c>
      <c r="B6" s="82"/>
    </row>
    <row r="7" spans="1:24">
      <c r="B7" s="312"/>
    </row>
    <row r="8" spans="1:24" s="75" customFormat="1" ht="24.75" customHeight="1">
      <c r="A8" s="780" t="s">
        <v>2</v>
      </c>
      <c r="B8" s="1091" t="s">
        <v>3</v>
      </c>
      <c r="C8" s="1085" t="s">
        <v>691</v>
      </c>
      <c r="D8" s="1086"/>
      <c r="E8" s="1086"/>
      <c r="F8" s="1086"/>
      <c r="G8" s="1085" t="s">
        <v>695</v>
      </c>
      <c r="H8" s="1086"/>
      <c r="I8" s="1086"/>
      <c r="J8" s="1086"/>
      <c r="K8" s="1085" t="s">
        <v>696</v>
      </c>
      <c r="L8" s="1086"/>
      <c r="M8" s="1086"/>
      <c r="N8" s="1086"/>
      <c r="O8" s="1085" t="s">
        <v>697</v>
      </c>
      <c r="P8" s="1086"/>
      <c r="Q8" s="1086"/>
      <c r="R8" s="1086"/>
      <c r="S8" s="1109" t="s">
        <v>17</v>
      </c>
      <c r="T8" s="1110"/>
      <c r="U8" s="1110"/>
      <c r="V8" s="1110"/>
    </row>
    <row r="9" spans="1:24" s="76" customFormat="1" ht="29.25" customHeight="1">
      <c r="A9" s="780"/>
      <c r="B9" s="1091"/>
      <c r="C9" s="1104" t="s">
        <v>692</v>
      </c>
      <c r="D9" s="1106" t="s">
        <v>694</v>
      </c>
      <c r="E9" s="1107"/>
      <c r="F9" s="1108"/>
      <c r="G9" s="1104" t="s">
        <v>692</v>
      </c>
      <c r="H9" s="1106" t="s">
        <v>694</v>
      </c>
      <c r="I9" s="1107"/>
      <c r="J9" s="1108"/>
      <c r="K9" s="1104" t="s">
        <v>692</v>
      </c>
      <c r="L9" s="1106" t="s">
        <v>694</v>
      </c>
      <c r="M9" s="1107"/>
      <c r="N9" s="1108"/>
      <c r="O9" s="1104" t="s">
        <v>692</v>
      </c>
      <c r="P9" s="1106" t="s">
        <v>694</v>
      </c>
      <c r="Q9" s="1107"/>
      <c r="R9" s="1108"/>
      <c r="S9" s="1104" t="s">
        <v>692</v>
      </c>
      <c r="T9" s="1106" t="s">
        <v>694</v>
      </c>
      <c r="U9" s="1107"/>
      <c r="V9" s="1108"/>
    </row>
    <row r="10" spans="1:24" s="76" customFormat="1" ht="46.5" customHeight="1">
      <c r="A10" s="780"/>
      <c r="B10" s="1091"/>
      <c r="C10" s="1105"/>
      <c r="D10" s="70" t="s">
        <v>693</v>
      </c>
      <c r="E10" s="70" t="s">
        <v>203</v>
      </c>
      <c r="F10" s="70" t="s">
        <v>17</v>
      </c>
      <c r="G10" s="1105"/>
      <c r="H10" s="70" t="s">
        <v>693</v>
      </c>
      <c r="I10" s="70" t="s">
        <v>203</v>
      </c>
      <c r="J10" s="70" t="s">
        <v>17</v>
      </c>
      <c r="K10" s="1105"/>
      <c r="L10" s="70" t="s">
        <v>693</v>
      </c>
      <c r="M10" s="70" t="s">
        <v>203</v>
      </c>
      <c r="N10" s="70" t="s">
        <v>17</v>
      </c>
      <c r="O10" s="1105"/>
      <c r="P10" s="70" t="s">
        <v>693</v>
      </c>
      <c r="Q10" s="70" t="s">
        <v>203</v>
      </c>
      <c r="R10" s="70" t="s">
        <v>17</v>
      </c>
      <c r="S10" s="1105"/>
      <c r="T10" s="70" t="s">
        <v>693</v>
      </c>
      <c r="U10" s="70" t="s">
        <v>203</v>
      </c>
      <c r="V10" s="70" t="s">
        <v>17</v>
      </c>
    </row>
    <row r="11" spans="1:24" s="144" customFormat="1" ht="16.149999999999999" customHeight="1">
      <c r="A11" s="313">
        <v>1</v>
      </c>
      <c r="B11" s="143">
        <v>2</v>
      </c>
      <c r="C11" s="143">
        <v>3</v>
      </c>
      <c r="D11" s="313">
        <v>4</v>
      </c>
      <c r="E11" s="143">
        <v>5</v>
      </c>
      <c r="F11" s="143">
        <v>6</v>
      </c>
      <c r="G11" s="313">
        <v>7</v>
      </c>
      <c r="H11" s="143">
        <v>8</v>
      </c>
      <c r="I11" s="143">
        <v>9</v>
      </c>
      <c r="J11" s="313">
        <v>10</v>
      </c>
      <c r="K11" s="143">
        <v>11</v>
      </c>
      <c r="L11" s="143">
        <v>12</v>
      </c>
      <c r="M11" s="313">
        <v>13</v>
      </c>
      <c r="N11" s="143">
        <v>14</v>
      </c>
      <c r="O11" s="143">
        <v>15</v>
      </c>
      <c r="P11" s="313">
        <v>16</v>
      </c>
      <c r="Q11" s="143">
        <v>17</v>
      </c>
      <c r="R11" s="143">
        <v>18</v>
      </c>
      <c r="S11" s="313">
        <v>19</v>
      </c>
      <c r="T11" s="143">
        <v>20</v>
      </c>
      <c r="U11" s="143">
        <v>21</v>
      </c>
      <c r="V11" s="313">
        <v>22</v>
      </c>
    </row>
    <row r="12" spans="1:24" ht="21.6" customHeight="1">
      <c r="A12" s="549">
        <v>1</v>
      </c>
      <c r="B12" s="550" t="s">
        <v>901</v>
      </c>
      <c r="C12" s="507">
        <v>928</v>
      </c>
      <c r="D12" s="541">
        <v>0</v>
      </c>
      <c r="E12" s="541">
        <v>0</v>
      </c>
      <c r="F12" s="541">
        <v>0</v>
      </c>
      <c r="G12" s="541">
        <v>0</v>
      </c>
      <c r="H12" s="541">
        <v>0</v>
      </c>
      <c r="I12" s="541">
        <v>0</v>
      </c>
      <c r="J12" s="541">
        <v>0</v>
      </c>
      <c r="K12" s="541">
        <v>0</v>
      </c>
      <c r="L12" s="541">
        <v>0</v>
      </c>
      <c r="M12" s="541">
        <v>0</v>
      </c>
      <c r="N12" s="541">
        <v>0</v>
      </c>
      <c r="O12" s="541">
        <v>0</v>
      </c>
      <c r="P12" s="541">
        <v>0</v>
      </c>
      <c r="Q12" s="541">
        <v>0</v>
      </c>
      <c r="R12" s="541">
        <v>0</v>
      </c>
      <c r="S12" s="541">
        <v>0</v>
      </c>
      <c r="T12" s="541">
        <v>0</v>
      </c>
      <c r="U12" s="541">
        <v>0</v>
      </c>
      <c r="V12" s="541">
        <v>0</v>
      </c>
    </row>
    <row r="13" spans="1:24" ht="21.6" customHeight="1">
      <c r="A13" s="549">
        <v>2</v>
      </c>
      <c r="B13" s="550" t="s">
        <v>902</v>
      </c>
      <c r="C13" s="507">
        <v>881</v>
      </c>
      <c r="D13" s="541">
        <v>0</v>
      </c>
      <c r="E13" s="541">
        <v>0</v>
      </c>
      <c r="F13" s="541">
        <v>0</v>
      </c>
      <c r="G13" s="541">
        <v>0</v>
      </c>
      <c r="H13" s="541">
        <v>0</v>
      </c>
      <c r="I13" s="541">
        <v>0</v>
      </c>
      <c r="J13" s="541">
        <v>0</v>
      </c>
      <c r="K13" s="541">
        <v>0</v>
      </c>
      <c r="L13" s="541">
        <v>0</v>
      </c>
      <c r="M13" s="541">
        <v>0</v>
      </c>
      <c r="N13" s="541">
        <v>0</v>
      </c>
      <c r="O13" s="541">
        <v>0</v>
      </c>
      <c r="P13" s="541">
        <v>0</v>
      </c>
      <c r="Q13" s="541">
        <v>0</v>
      </c>
      <c r="R13" s="541">
        <v>0</v>
      </c>
      <c r="S13" s="541">
        <v>0</v>
      </c>
      <c r="T13" s="541">
        <v>0</v>
      </c>
      <c r="U13" s="541">
        <v>0</v>
      </c>
      <c r="V13" s="541">
        <v>0</v>
      </c>
    </row>
    <row r="14" spans="1:24" ht="21.6" customHeight="1">
      <c r="A14" s="549">
        <v>3</v>
      </c>
      <c r="B14" s="550" t="s">
        <v>903</v>
      </c>
      <c r="C14" s="507">
        <v>692</v>
      </c>
      <c r="D14" s="541">
        <v>0</v>
      </c>
      <c r="E14" s="541">
        <v>0</v>
      </c>
      <c r="F14" s="541">
        <v>0</v>
      </c>
      <c r="G14" s="541">
        <v>0</v>
      </c>
      <c r="H14" s="541">
        <v>0</v>
      </c>
      <c r="I14" s="541">
        <v>0</v>
      </c>
      <c r="J14" s="541">
        <v>0</v>
      </c>
      <c r="K14" s="541">
        <v>0</v>
      </c>
      <c r="L14" s="541">
        <v>0</v>
      </c>
      <c r="M14" s="541">
        <v>0</v>
      </c>
      <c r="N14" s="541">
        <v>0</v>
      </c>
      <c r="O14" s="541">
        <v>0</v>
      </c>
      <c r="P14" s="541">
        <v>0</v>
      </c>
      <c r="Q14" s="541">
        <v>0</v>
      </c>
      <c r="R14" s="541">
        <v>0</v>
      </c>
      <c r="S14" s="541">
        <v>0</v>
      </c>
      <c r="T14" s="541">
        <v>0</v>
      </c>
      <c r="U14" s="541">
        <v>0</v>
      </c>
      <c r="V14" s="541">
        <v>0</v>
      </c>
    </row>
    <row r="15" spans="1:24" ht="21.6" customHeight="1">
      <c r="A15" s="549">
        <v>4</v>
      </c>
      <c r="B15" s="550" t="s">
        <v>904</v>
      </c>
      <c r="C15" s="507">
        <v>741</v>
      </c>
      <c r="D15" s="541">
        <v>0</v>
      </c>
      <c r="E15" s="541">
        <v>0</v>
      </c>
      <c r="F15" s="541">
        <v>0</v>
      </c>
      <c r="G15" s="541">
        <v>0</v>
      </c>
      <c r="H15" s="541">
        <v>0</v>
      </c>
      <c r="I15" s="541">
        <v>0</v>
      </c>
      <c r="J15" s="541">
        <v>0</v>
      </c>
      <c r="K15" s="541">
        <v>0</v>
      </c>
      <c r="L15" s="541">
        <v>0</v>
      </c>
      <c r="M15" s="541">
        <v>0</v>
      </c>
      <c r="N15" s="541">
        <v>0</v>
      </c>
      <c r="O15" s="541">
        <v>0</v>
      </c>
      <c r="P15" s="541">
        <v>0</v>
      </c>
      <c r="Q15" s="541">
        <v>0</v>
      </c>
      <c r="R15" s="541">
        <v>0</v>
      </c>
      <c r="S15" s="541">
        <v>0</v>
      </c>
      <c r="T15" s="541">
        <v>0</v>
      </c>
      <c r="U15" s="541">
        <v>0</v>
      </c>
      <c r="V15" s="541">
        <v>0</v>
      </c>
    </row>
    <row r="16" spans="1:24" ht="21.6" customHeight="1">
      <c r="A16" s="549">
        <v>5</v>
      </c>
      <c r="B16" s="550" t="s">
        <v>905</v>
      </c>
      <c r="C16" s="507">
        <v>881</v>
      </c>
      <c r="D16" s="541">
        <v>0</v>
      </c>
      <c r="E16" s="541">
        <v>0</v>
      </c>
      <c r="F16" s="541">
        <v>0</v>
      </c>
      <c r="G16" s="541">
        <v>0</v>
      </c>
      <c r="H16" s="541">
        <v>0</v>
      </c>
      <c r="I16" s="541">
        <v>0</v>
      </c>
      <c r="J16" s="541">
        <v>0</v>
      </c>
      <c r="K16" s="541">
        <v>0</v>
      </c>
      <c r="L16" s="541">
        <v>0</v>
      </c>
      <c r="M16" s="541">
        <v>0</v>
      </c>
      <c r="N16" s="541">
        <v>0</v>
      </c>
      <c r="O16" s="541">
        <v>0</v>
      </c>
      <c r="P16" s="541">
        <v>0</v>
      </c>
      <c r="Q16" s="541">
        <v>0</v>
      </c>
      <c r="R16" s="541">
        <v>0</v>
      </c>
      <c r="S16" s="541">
        <v>0</v>
      </c>
      <c r="T16" s="541">
        <v>0</v>
      </c>
      <c r="U16" s="541">
        <v>0</v>
      </c>
      <c r="V16" s="541">
        <v>0</v>
      </c>
    </row>
    <row r="17" spans="1:48" ht="21.6" customHeight="1">
      <c r="A17" s="549">
        <v>6</v>
      </c>
      <c r="B17" s="550" t="s">
        <v>906</v>
      </c>
      <c r="C17" s="507">
        <v>526</v>
      </c>
      <c r="D17" s="541">
        <v>0</v>
      </c>
      <c r="E17" s="541">
        <v>0</v>
      </c>
      <c r="F17" s="541">
        <v>0</v>
      </c>
      <c r="G17" s="541">
        <v>0</v>
      </c>
      <c r="H17" s="541">
        <v>0</v>
      </c>
      <c r="I17" s="541">
        <v>0</v>
      </c>
      <c r="J17" s="541">
        <v>0</v>
      </c>
      <c r="K17" s="541">
        <v>0</v>
      </c>
      <c r="L17" s="541">
        <v>0</v>
      </c>
      <c r="M17" s="541">
        <v>0</v>
      </c>
      <c r="N17" s="541">
        <v>0</v>
      </c>
      <c r="O17" s="541">
        <v>0</v>
      </c>
      <c r="P17" s="541">
        <v>0</v>
      </c>
      <c r="Q17" s="541">
        <v>0</v>
      </c>
      <c r="R17" s="541">
        <v>0</v>
      </c>
      <c r="S17" s="541">
        <v>0</v>
      </c>
      <c r="T17" s="541">
        <v>0</v>
      </c>
      <c r="U17" s="541">
        <v>0</v>
      </c>
      <c r="V17" s="541">
        <v>0</v>
      </c>
    </row>
    <row r="18" spans="1:48" ht="21.6" customHeight="1">
      <c r="A18" s="549">
        <v>7</v>
      </c>
      <c r="B18" s="550" t="s">
        <v>907</v>
      </c>
      <c r="C18" s="507">
        <v>943</v>
      </c>
      <c r="D18" s="541">
        <v>0</v>
      </c>
      <c r="E18" s="541">
        <v>0</v>
      </c>
      <c r="F18" s="541">
        <v>0</v>
      </c>
      <c r="G18" s="541">
        <v>0</v>
      </c>
      <c r="H18" s="541">
        <v>0</v>
      </c>
      <c r="I18" s="541">
        <v>0</v>
      </c>
      <c r="J18" s="541">
        <v>0</v>
      </c>
      <c r="K18" s="541">
        <v>0</v>
      </c>
      <c r="L18" s="541">
        <v>0</v>
      </c>
      <c r="M18" s="541">
        <v>0</v>
      </c>
      <c r="N18" s="541">
        <v>0</v>
      </c>
      <c r="O18" s="541">
        <v>0</v>
      </c>
      <c r="P18" s="541">
        <v>0</v>
      </c>
      <c r="Q18" s="541">
        <v>0</v>
      </c>
      <c r="R18" s="541">
        <v>0</v>
      </c>
      <c r="S18" s="541">
        <v>0</v>
      </c>
      <c r="T18" s="541">
        <v>0</v>
      </c>
      <c r="U18" s="541">
        <v>0</v>
      </c>
      <c r="V18" s="541">
        <v>0</v>
      </c>
    </row>
    <row r="19" spans="1:48" ht="21.6" customHeight="1">
      <c r="A19" s="549">
        <v>8</v>
      </c>
      <c r="B19" s="550" t="s">
        <v>908</v>
      </c>
      <c r="C19" s="507">
        <v>957</v>
      </c>
      <c r="D19" s="541">
        <v>0</v>
      </c>
      <c r="E19" s="541">
        <v>0</v>
      </c>
      <c r="F19" s="541">
        <v>0</v>
      </c>
      <c r="G19" s="541">
        <v>0</v>
      </c>
      <c r="H19" s="541">
        <v>0</v>
      </c>
      <c r="I19" s="541">
        <v>0</v>
      </c>
      <c r="J19" s="541">
        <v>0</v>
      </c>
      <c r="K19" s="541">
        <v>0</v>
      </c>
      <c r="L19" s="541">
        <v>0</v>
      </c>
      <c r="M19" s="541">
        <v>0</v>
      </c>
      <c r="N19" s="541">
        <v>0</v>
      </c>
      <c r="O19" s="541">
        <v>0</v>
      </c>
      <c r="P19" s="541">
        <v>0</v>
      </c>
      <c r="Q19" s="541">
        <v>0</v>
      </c>
      <c r="R19" s="541">
        <v>0</v>
      </c>
      <c r="S19" s="541">
        <v>0</v>
      </c>
      <c r="T19" s="541">
        <v>0</v>
      </c>
      <c r="U19" s="541">
        <v>0</v>
      </c>
      <c r="V19" s="541">
        <v>0</v>
      </c>
    </row>
    <row r="20" spans="1:48" ht="21.6" customHeight="1">
      <c r="A20" s="549">
        <v>9</v>
      </c>
      <c r="B20" s="550" t="s">
        <v>909</v>
      </c>
      <c r="C20" s="507">
        <v>942</v>
      </c>
      <c r="D20" s="541">
        <v>0</v>
      </c>
      <c r="E20" s="541">
        <v>0</v>
      </c>
      <c r="F20" s="541">
        <v>0</v>
      </c>
      <c r="G20" s="541">
        <v>0</v>
      </c>
      <c r="H20" s="541">
        <v>0</v>
      </c>
      <c r="I20" s="541">
        <v>0</v>
      </c>
      <c r="J20" s="541">
        <v>0</v>
      </c>
      <c r="K20" s="541">
        <v>0</v>
      </c>
      <c r="L20" s="541">
        <v>0</v>
      </c>
      <c r="M20" s="541">
        <v>0</v>
      </c>
      <c r="N20" s="541">
        <v>0</v>
      </c>
      <c r="O20" s="541">
        <v>0</v>
      </c>
      <c r="P20" s="541">
        <v>0</v>
      </c>
      <c r="Q20" s="541">
        <v>0</v>
      </c>
      <c r="R20" s="541">
        <v>0</v>
      </c>
      <c r="S20" s="541">
        <v>0</v>
      </c>
      <c r="T20" s="541">
        <v>0</v>
      </c>
      <c r="U20" s="541">
        <v>0</v>
      </c>
      <c r="V20" s="541">
        <v>0</v>
      </c>
    </row>
    <row r="21" spans="1:48" ht="21.6" customHeight="1">
      <c r="A21" s="549">
        <v>10</v>
      </c>
      <c r="B21" s="550" t="s">
        <v>910</v>
      </c>
      <c r="C21" s="507">
        <v>1422</v>
      </c>
      <c r="D21" s="541">
        <v>0</v>
      </c>
      <c r="E21" s="541">
        <v>0</v>
      </c>
      <c r="F21" s="541">
        <v>0</v>
      </c>
      <c r="G21" s="541">
        <v>0</v>
      </c>
      <c r="H21" s="541">
        <v>0</v>
      </c>
      <c r="I21" s="541">
        <v>0</v>
      </c>
      <c r="J21" s="541">
        <v>0</v>
      </c>
      <c r="K21" s="541">
        <v>0</v>
      </c>
      <c r="L21" s="541">
        <v>0</v>
      </c>
      <c r="M21" s="541">
        <v>0</v>
      </c>
      <c r="N21" s="541">
        <v>0</v>
      </c>
      <c r="O21" s="541">
        <v>0</v>
      </c>
      <c r="P21" s="541">
        <v>0</v>
      </c>
      <c r="Q21" s="541">
        <v>0</v>
      </c>
      <c r="R21" s="541">
        <v>0</v>
      </c>
      <c r="S21" s="541">
        <v>0</v>
      </c>
      <c r="T21" s="541">
        <v>0</v>
      </c>
      <c r="U21" s="541">
        <v>0</v>
      </c>
      <c r="V21" s="541">
        <v>0</v>
      </c>
    </row>
    <row r="22" spans="1:48" ht="21.6" customHeight="1">
      <c r="A22" s="549">
        <v>11</v>
      </c>
      <c r="B22" s="550" t="s">
        <v>911</v>
      </c>
      <c r="C22" s="507">
        <v>1231</v>
      </c>
      <c r="D22" s="541">
        <v>0</v>
      </c>
      <c r="E22" s="541">
        <v>0</v>
      </c>
      <c r="F22" s="541">
        <v>0</v>
      </c>
      <c r="G22" s="541">
        <v>0</v>
      </c>
      <c r="H22" s="541">
        <v>0</v>
      </c>
      <c r="I22" s="541">
        <v>0</v>
      </c>
      <c r="J22" s="541">
        <v>0</v>
      </c>
      <c r="K22" s="541">
        <v>0</v>
      </c>
      <c r="L22" s="541">
        <v>0</v>
      </c>
      <c r="M22" s="541">
        <v>0</v>
      </c>
      <c r="N22" s="541">
        <v>0</v>
      </c>
      <c r="O22" s="541">
        <v>0</v>
      </c>
      <c r="P22" s="541">
        <v>0</v>
      </c>
      <c r="Q22" s="541">
        <v>0</v>
      </c>
      <c r="R22" s="541">
        <v>0</v>
      </c>
      <c r="S22" s="541">
        <v>0</v>
      </c>
      <c r="T22" s="541">
        <v>0</v>
      </c>
      <c r="U22" s="541">
        <v>0</v>
      </c>
      <c r="V22" s="541">
        <v>0</v>
      </c>
    </row>
    <row r="23" spans="1:48" ht="21.6" customHeight="1">
      <c r="A23" s="549">
        <v>12</v>
      </c>
      <c r="B23" s="550" t="s">
        <v>912</v>
      </c>
      <c r="C23" s="507">
        <v>321</v>
      </c>
      <c r="D23" s="541">
        <v>0</v>
      </c>
      <c r="E23" s="541">
        <v>0</v>
      </c>
      <c r="F23" s="541">
        <v>0</v>
      </c>
      <c r="G23" s="541">
        <v>0</v>
      </c>
      <c r="H23" s="541">
        <v>0</v>
      </c>
      <c r="I23" s="541">
        <v>0</v>
      </c>
      <c r="J23" s="541">
        <v>0</v>
      </c>
      <c r="K23" s="541">
        <v>0</v>
      </c>
      <c r="L23" s="541">
        <v>0</v>
      </c>
      <c r="M23" s="541">
        <v>0</v>
      </c>
      <c r="N23" s="541">
        <v>0</v>
      </c>
      <c r="O23" s="541">
        <v>0</v>
      </c>
      <c r="P23" s="541">
        <v>0</v>
      </c>
      <c r="Q23" s="541">
        <v>0</v>
      </c>
      <c r="R23" s="541">
        <v>0</v>
      </c>
      <c r="S23" s="541">
        <v>0</v>
      </c>
      <c r="T23" s="541">
        <v>0</v>
      </c>
      <c r="U23" s="541">
        <v>0</v>
      </c>
      <c r="V23" s="541">
        <v>0</v>
      </c>
    </row>
    <row r="24" spans="1:48" ht="21.6" customHeight="1">
      <c r="A24" s="549">
        <v>13</v>
      </c>
      <c r="B24" s="550" t="s">
        <v>913</v>
      </c>
      <c r="C24" s="507">
        <v>1282</v>
      </c>
      <c r="D24" s="541">
        <v>0</v>
      </c>
      <c r="E24" s="541">
        <v>0</v>
      </c>
      <c r="F24" s="541">
        <v>0</v>
      </c>
      <c r="G24" s="541">
        <v>0</v>
      </c>
      <c r="H24" s="541">
        <v>0</v>
      </c>
      <c r="I24" s="541">
        <v>0</v>
      </c>
      <c r="J24" s="541">
        <v>0</v>
      </c>
      <c r="K24" s="541">
        <v>0</v>
      </c>
      <c r="L24" s="541">
        <v>0</v>
      </c>
      <c r="M24" s="541">
        <v>0</v>
      </c>
      <c r="N24" s="541">
        <v>0</v>
      </c>
      <c r="O24" s="541">
        <v>0</v>
      </c>
      <c r="P24" s="541">
        <v>0</v>
      </c>
      <c r="Q24" s="541">
        <v>0</v>
      </c>
      <c r="R24" s="541">
        <v>0</v>
      </c>
      <c r="S24" s="541">
        <v>0</v>
      </c>
      <c r="T24" s="541">
        <v>0</v>
      </c>
      <c r="U24" s="541">
        <v>0</v>
      </c>
      <c r="V24" s="541">
        <v>0</v>
      </c>
    </row>
    <row r="25" spans="1:48" ht="21.6" customHeight="1">
      <c r="A25" s="549">
        <v>14</v>
      </c>
      <c r="B25" s="550" t="s">
        <v>914</v>
      </c>
      <c r="C25" s="507">
        <v>577</v>
      </c>
      <c r="D25" s="541">
        <v>0</v>
      </c>
      <c r="E25" s="541">
        <v>0</v>
      </c>
      <c r="F25" s="541">
        <v>0</v>
      </c>
      <c r="G25" s="541">
        <v>0</v>
      </c>
      <c r="H25" s="541">
        <v>0</v>
      </c>
      <c r="I25" s="541">
        <v>0</v>
      </c>
      <c r="J25" s="541">
        <v>0</v>
      </c>
      <c r="K25" s="541">
        <v>0</v>
      </c>
      <c r="L25" s="541">
        <v>0</v>
      </c>
      <c r="M25" s="541">
        <v>0</v>
      </c>
      <c r="N25" s="541">
        <v>0</v>
      </c>
      <c r="O25" s="541">
        <v>0</v>
      </c>
      <c r="P25" s="541">
        <v>0</v>
      </c>
      <c r="Q25" s="541">
        <v>0</v>
      </c>
      <c r="R25" s="541">
        <v>0</v>
      </c>
      <c r="S25" s="541">
        <v>0</v>
      </c>
      <c r="T25" s="541">
        <v>0</v>
      </c>
      <c r="U25" s="541">
        <v>0</v>
      </c>
      <c r="V25" s="541">
        <v>0</v>
      </c>
    </row>
    <row r="26" spans="1:48" s="77" customFormat="1" ht="22.9" customHeight="1">
      <c r="A26" s="276"/>
      <c r="B26" s="274" t="s">
        <v>17</v>
      </c>
      <c r="C26" s="308">
        <v>12324</v>
      </c>
      <c r="D26" s="274">
        <v>0</v>
      </c>
      <c r="E26" s="274">
        <v>0</v>
      </c>
      <c r="F26" s="274">
        <v>0</v>
      </c>
      <c r="G26" s="274">
        <v>0</v>
      </c>
      <c r="H26" s="274">
        <v>0</v>
      </c>
      <c r="I26" s="274">
        <v>0</v>
      </c>
      <c r="J26" s="274">
        <v>0</v>
      </c>
      <c r="K26" s="274">
        <v>0</v>
      </c>
      <c r="L26" s="274">
        <v>0</v>
      </c>
      <c r="M26" s="274">
        <v>0</v>
      </c>
      <c r="N26" s="274">
        <v>0</v>
      </c>
      <c r="O26" s="274">
        <v>0</v>
      </c>
      <c r="P26" s="274">
        <v>0</v>
      </c>
      <c r="Q26" s="274">
        <v>0</v>
      </c>
      <c r="R26" s="274">
        <v>0</v>
      </c>
      <c r="S26" s="274">
        <v>0</v>
      </c>
      <c r="T26" s="274">
        <v>0</v>
      </c>
      <c r="U26" s="274">
        <v>0</v>
      </c>
      <c r="V26" s="274">
        <v>0</v>
      </c>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row>
    <row r="28" spans="1:48" s="15" customFormat="1" ht="12.75">
      <c r="A28" s="14" t="s">
        <v>1054</v>
      </c>
      <c r="G28" s="14"/>
      <c r="H28" s="14"/>
      <c r="K28" s="14"/>
      <c r="L28" s="14"/>
      <c r="M28" s="14"/>
      <c r="N28" s="14"/>
      <c r="O28" s="14"/>
      <c r="P28" s="14"/>
      <c r="Q28" s="14"/>
      <c r="R28" s="14"/>
      <c r="S28" s="753"/>
      <c r="T28" s="753"/>
      <c r="U28" s="753"/>
      <c r="V28" s="753"/>
    </row>
    <row r="29" spans="1:48" s="15" customFormat="1" ht="12.75" customHeight="1">
      <c r="K29" s="32"/>
      <c r="L29" s="32"/>
      <c r="M29" s="32"/>
      <c r="N29" s="32"/>
      <c r="O29" s="32"/>
      <c r="P29" s="32"/>
      <c r="Q29" s="32"/>
      <c r="R29" s="1103" t="s">
        <v>1056</v>
      </c>
      <c r="S29" s="1103"/>
      <c r="T29" s="1103"/>
      <c r="U29" s="1103"/>
      <c r="V29" s="32"/>
    </row>
    <row r="30" spans="1:48" s="15" customFormat="1" ht="12.75" customHeight="1">
      <c r="K30" s="32"/>
      <c r="L30" s="32"/>
      <c r="M30" s="32"/>
      <c r="N30" s="32"/>
      <c r="O30" s="32"/>
      <c r="P30" s="32"/>
      <c r="Q30" s="32"/>
      <c r="R30" s="32" t="s">
        <v>13</v>
      </c>
      <c r="S30" s="32"/>
      <c r="T30" s="32"/>
      <c r="U30" s="32"/>
      <c r="V30" s="32"/>
    </row>
    <row r="31" spans="1:48" s="15" customFormat="1" ht="12.75">
      <c r="A31" s="14"/>
      <c r="B31" s="14"/>
      <c r="K31" s="14"/>
      <c r="L31" s="14"/>
      <c r="M31" s="14"/>
      <c r="N31" s="14"/>
      <c r="O31" s="14"/>
      <c r="P31" s="14"/>
      <c r="Q31" s="32"/>
      <c r="R31" s="32" t="s">
        <v>1026</v>
      </c>
      <c r="S31" s="32"/>
      <c r="T31" s="32"/>
      <c r="U31" s="32"/>
      <c r="V31" s="32"/>
    </row>
    <row r="32" spans="1:48">
      <c r="R32" s="786" t="s">
        <v>83</v>
      </c>
      <c r="S32" s="786"/>
      <c r="T32" s="786"/>
    </row>
  </sheetData>
  <mergeCells count="23">
    <mergeCell ref="R32:T32"/>
    <mergeCell ref="U1:V1"/>
    <mergeCell ref="C8:F8"/>
    <mergeCell ref="D9:F9"/>
    <mergeCell ref="C9:C10"/>
    <mergeCell ref="G9:G10"/>
    <mergeCell ref="S8:V8"/>
    <mergeCell ref="S9:S10"/>
    <mergeCell ref="T9:V9"/>
    <mergeCell ref="E2:P2"/>
    <mergeCell ref="C4:Q4"/>
    <mergeCell ref="P9:R9"/>
    <mergeCell ref="H9:J9"/>
    <mergeCell ref="K9:K10"/>
    <mergeCell ref="S28:V28"/>
    <mergeCell ref="R29:U29"/>
    <mergeCell ref="B8:B10"/>
    <mergeCell ref="A8:A10"/>
    <mergeCell ref="O8:R8"/>
    <mergeCell ref="K8:N8"/>
    <mergeCell ref="G8:J8"/>
    <mergeCell ref="L9:N9"/>
    <mergeCell ref="O9:O10"/>
  </mergeCells>
  <printOptions horizontalCentered="1"/>
  <pageMargins left="0.70866141732283472" right="0.70866141732283472" top="0.23622047244094491" bottom="0" header="0.31496062992125984" footer="0.31496062992125984"/>
  <pageSetup paperSize="9" scale="62" orientation="landscape" r:id="rId1"/>
</worksheet>
</file>

<file path=xl/worksheets/sheet68.xml><?xml version="1.0" encoding="utf-8"?>
<worksheet xmlns="http://schemas.openxmlformats.org/spreadsheetml/2006/main" xmlns:r="http://schemas.openxmlformats.org/officeDocument/2006/relationships">
  <sheetPr>
    <pageSetUpPr fitToPage="1"/>
  </sheetPr>
  <dimension ref="A1:S32"/>
  <sheetViews>
    <sheetView topLeftCell="A10" zoomScale="85" zoomScaleNormal="85" zoomScaleSheetLayoutView="100" workbookViewId="0">
      <selection activeCell="J32" sqref="J32:L32"/>
    </sheetView>
  </sheetViews>
  <sheetFormatPr defaultColWidth="8.85546875" defaultRowHeight="14.25"/>
  <cols>
    <col min="1" max="1" width="10.5703125" style="69" customWidth="1"/>
    <col min="2" max="2" width="27.5703125" style="69" customWidth="1"/>
    <col min="3" max="3" width="12.140625" style="69" customWidth="1"/>
    <col min="4" max="4" width="11.7109375" style="69" customWidth="1"/>
    <col min="5" max="5" width="11.28515625" style="69" customWidth="1"/>
    <col min="6" max="6" width="17.140625" style="69" customWidth="1"/>
    <col min="7" max="7" width="15.140625" style="69" customWidth="1"/>
    <col min="8" max="8" width="14.42578125" style="69" customWidth="1"/>
    <col min="9" max="9" width="14.85546875" style="69" customWidth="1"/>
    <col min="10" max="10" width="18.42578125" style="69" customWidth="1"/>
    <col min="11" max="11" width="17.28515625" style="69" customWidth="1"/>
    <col min="12" max="12" width="16.28515625" style="69" customWidth="1"/>
    <col min="13" max="16384" width="8.85546875" style="69"/>
  </cols>
  <sheetData>
    <row r="1" spans="1:19" ht="15">
      <c r="B1" s="15"/>
      <c r="C1" s="15"/>
      <c r="D1" s="15"/>
      <c r="E1" s="15"/>
      <c r="F1" s="1"/>
      <c r="G1" s="1"/>
      <c r="H1" s="15"/>
      <c r="J1" s="37"/>
      <c r="K1" s="934" t="s">
        <v>541</v>
      </c>
      <c r="L1" s="934"/>
    </row>
    <row r="2" spans="1:19" ht="15.75">
      <c r="B2" s="783" t="s">
        <v>0</v>
      </c>
      <c r="C2" s="783"/>
      <c r="D2" s="783"/>
      <c r="E2" s="783"/>
      <c r="F2" s="783"/>
      <c r="G2" s="783"/>
      <c r="H2" s="783"/>
      <c r="I2" s="783"/>
      <c r="J2" s="783"/>
    </row>
    <row r="3" spans="1:19" ht="20.25">
      <c r="B3" s="784" t="s">
        <v>747</v>
      </c>
      <c r="C3" s="784"/>
      <c r="D3" s="784"/>
      <c r="E3" s="784"/>
      <c r="F3" s="784"/>
      <c r="G3" s="784"/>
      <c r="H3" s="784"/>
      <c r="I3" s="784"/>
      <c r="J3" s="784"/>
    </row>
    <row r="4" spans="1:19" ht="20.25">
      <c r="B4" s="117"/>
      <c r="C4" s="117"/>
      <c r="D4" s="117"/>
      <c r="E4" s="117"/>
      <c r="F4" s="117"/>
      <c r="G4" s="117"/>
      <c r="H4" s="117"/>
      <c r="I4" s="117"/>
      <c r="J4" s="117"/>
    </row>
    <row r="5" spans="1:19" ht="15.6" customHeight="1">
      <c r="B5" s="1122" t="s">
        <v>763</v>
      </c>
      <c r="C5" s="1122"/>
      <c r="D5" s="1122"/>
      <c r="E5" s="1122"/>
      <c r="F5" s="1122"/>
      <c r="G5" s="1122"/>
      <c r="H5" s="1122"/>
      <c r="I5" s="1122"/>
      <c r="J5" s="1122"/>
      <c r="K5" s="1122"/>
      <c r="L5" s="1122"/>
    </row>
    <row r="6" spans="1:19">
      <c r="A6" s="786" t="s">
        <v>900</v>
      </c>
      <c r="B6" s="786"/>
      <c r="C6" s="28"/>
    </row>
    <row r="7" spans="1:19" ht="15" customHeight="1">
      <c r="A7" s="1114" t="s">
        <v>109</v>
      </c>
      <c r="B7" s="1083" t="s">
        <v>3</v>
      </c>
      <c r="C7" s="1118" t="s">
        <v>23</v>
      </c>
      <c r="D7" s="1118"/>
      <c r="E7" s="1118"/>
      <c r="F7" s="1118"/>
      <c r="G7" s="1119" t="s">
        <v>24</v>
      </c>
      <c r="H7" s="1120"/>
      <c r="I7" s="1120"/>
      <c r="J7" s="1121"/>
      <c r="K7" s="1083" t="s">
        <v>383</v>
      </c>
      <c r="L7" s="1091" t="s">
        <v>672</v>
      </c>
    </row>
    <row r="8" spans="1:19" ht="31.15" customHeight="1">
      <c r="A8" s="1115"/>
      <c r="B8" s="1117"/>
      <c r="C8" s="1091" t="s">
        <v>241</v>
      </c>
      <c r="D8" s="1083" t="s">
        <v>439</v>
      </c>
      <c r="E8" s="1123" t="s">
        <v>97</v>
      </c>
      <c r="F8" s="1087"/>
      <c r="G8" s="1084" t="s">
        <v>241</v>
      </c>
      <c r="H8" s="1091" t="s">
        <v>439</v>
      </c>
      <c r="I8" s="1124" t="s">
        <v>97</v>
      </c>
      <c r="J8" s="1125"/>
      <c r="K8" s="1117"/>
      <c r="L8" s="1091"/>
    </row>
    <row r="9" spans="1:19" ht="69.75" customHeight="1">
      <c r="A9" s="1116"/>
      <c r="B9" s="1084"/>
      <c r="C9" s="1091"/>
      <c r="D9" s="1084"/>
      <c r="E9" s="335" t="s">
        <v>886</v>
      </c>
      <c r="F9" s="81" t="s">
        <v>440</v>
      </c>
      <c r="G9" s="1091"/>
      <c r="H9" s="1091"/>
      <c r="I9" s="335" t="s">
        <v>886</v>
      </c>
      <c r="J9" s="81" t="s">
        <v>440</v>
      </c>
      <c r="K9" s="1084"/>
      <c r="L9" s="1091"/>
      <c r="M9" s="102"/>
      <c r="N9" s="102"/>
      <c r="O9" s="102"/>
    </row>
    <row r="10" spans="1:19">
      <c r="A10" s="146">
        <v>1</v>
      </c>
      <c r="B10" s="145">
        <v>2</v>
      </c>
      <c r="C10" s="146">
        <v>3</v>
      </c>
      <c r="D10" s="145">
        <v>4</v>
      </c>
      <c r="E10" s="146">
        <v>5</v>
      </c>
      <c r="F10" s="145">
        <v>6</v>
      </c>
      <c r="G10" s="146">
        <v>7</v>
      </c>
      <c r="H10" s="145">
        <v>8</v>
      </c>
      <c r="I10" s="146">
        <v>9</v>
      </c>
      <c r="J10" s="145">
        <v>10</v>
      </c>
      <c r="K10" s="146" t="s">
        <v>548</v>
      </c>
      <c r="L10" s="145">
        <v>12</v>
      </c>
      <c r="M10" s="102"/>
      <c r="N10" s="102"/>
      <c r="O10" s="102"/>
    </row>
    <row r="11" spans="1:19" s="101" customFormat="1" ht="25.15" customHeight="1">
      <c r="A11" s="555">
        <v>1</v>
      </c>
      <c r="B11" s="551" t="s">
        <v>901</v>
      </c>
      <c r="C11" s="552">
        <f>'enrolment vs availed_PY'!G11</f>
        <v>131486</v>
      </c>
      <c r="D11" s="552">
        <f>'AT-8_Hon_CCH_Pry'!C12</f>
        <v>673</v>
      </c>
      <c r="E11" s="552">
        <f>'AT-8_Hon_CCH_Pry'!D12</f>
        <v>491</v>
      </c>
      <c r="F11" s="552">
        <v>0</v>
      </c>
      <c r="G11" s="552">
        <f>'enrolment vs availed_UPY'!G11</f>
        <v>86242</v>
      </c>
      <c r="H11" s="552">
        <f>'AT-8A_Hon_CCH_UPry'!C13</f>
        <v>639</v>
      </c>
      <c r="I11" s="552">
        <f>'AT-8A_Hon_CCH_UPry'!D13</f>
        <v>540</v>
      </c>
      <c r="J11" s="552">
        <v>0</v>
      </c>
      <c r="K11" s="553">
        <f>E11+F11+I11+J11</f>
        <v>1031</v>
      </c>
      <c r="L11" s="554">
        <v>0</v>
      </c>
      <c r="M11" s="102"/>
      <c r="N11" s="102"/>
      <c r="O11" s="102"/>
      <c r="P11" s="102"/>
      <c r="Q11" s="102"/>
      <c r="R11" s="102"/>
      <c r="S11" s="102"/>
    </row>
    <row r="12" spans="1:19" ht="25.15" customHeight="1">
      <c r="A12" s="555">
        <v>2</v>
      </c>
      <c r="B12" s="551" t="s">
        <v>902</v>
      </c>
      <c r="C12" s="552">
        <f>'enrolment vs availed_PY'!G12</f>
        <v>105266</v>
      </c>
      <c r="D12" s="552">
        <f>'AT-8_Hon_CCH_Pry'!C13</f>
        <v>603</v>
      </c>
      <c r="E12" s="552">
        <f>'AT-8_Hon_CCH_Pry'!D13</f>
        <v>442</v>
      </c>
      <c r="F12" s="552">
        <v>0</v>
      </c>
      <c r="G12" s="552">
        <f>'enrolment vs availed_UPY'!G12</f>
        <v>78234</v>
      </c>
      <c r="H12" s="552">
        <f>'AT-8A_Hon_CCH_UPry'!C14</f>
        <v>589</v>
      </c>
      <c r="I12" s="552">
        <f>'AT-8A_Hon_CCH_UPry'!D14</f>
        <v>496</v>
      </c>
      <c r="J12" s="552">
        <v>0</v>
      </c>
      <c r="K12" s="553">
        <f t="shared" ref="K12:K24" si="0">E12+F12+I12+J12</f>
        <v>938</v>
      </c>
      <c r="L12" s="554">
        <v>0</v>
      </c>
      <c r="M12" s="102"/>
      <c r="N12" s="102"/>
      <c r="O12" s="102"/>
    </row>
    <row r="13" spans="1:19" ht="25.15" customHeight="1">
      <c r="A13" s="555">
        <v>3</v>
      </c>
      <c r="B13" s="551" t="s">
        <v>903</v>
      </c>
      <c r="C13" s="552">
        <f>'enrolment vs availed_PY'!G13</f>
        <v>33564</v>
      </c>
      <c r="D13" s="552">
        <f>'AT-8_Hon_CCH_Pry'!C14</f>
        <v>495</v>
      </c>
      <c r="E13" s="552">
        <f>'AT-8_Hon_CCH_Pry'!D14</f>
        <v>358</v>
      </c>
      <c r="F13" s="552">
        <v>0</v>
      </c>
      <c r="G13" s="552">
        <f>'enrolment vs availed_UPY'!G13</f>
        <v>26493</v>
      </c>
      <c r="H13" s="552">
        <f>'AT-8A_Hon_CCH_UPry'!C15</f>
        <v>356</v>
      </c>
      <c r="I13" s="552">
        <f>'AT-8A_Hon_CCH_UPry'!D15</f>
        <v>323</v>
      </c>
      <c r="J13" s="552">
        <v>0</v>
      </c>
      <c r="K13" s="553">
        <f t="shared" si="0"/>
        <v>681</v>
      </c>
      <c r="L13" s="554">
        <v>0</v>
      </c>
      <c r="M13" s="102"/>
      <c r="N13" s="102"/>
      <c r="O13" s="102"/>
    </row>
    <row r="14" spans="1:19" ht="25.15" customHeight="1">
      <c r="A14" s="555">
        <v>4</v>
      </c>
      <c r="B14" s="551" t="s">
        <v>904</v>
      </c>
      <c r="C14" s="552">
        <f>'enrolment vs availed_PY'!G14</f>
        <v>74868</v>
      </c>
      <c r="D14" s="552">
        <f>'AT-8_Hon_CCH_Pry'!C15</f>
        <v>517</v>
      </c>
      <c r="E14" s="552">
        <f>'AT-8_Hon_CCH_Pry'!D15</f>
        <v>392</v>
      </c>
      <c r="F14" s="552">
        <v>0</v>
      </c>
      <c r="G14" s="552">
        <f>'enrolment vs availed_UPY'!G14</f>
        <v>57373</v>
      </c>
      <c r="H14" s="552">
        <f>'AT-8A_Hon_CCH_UPry'!C16</f>
        <v>503</v>
      </c>
      <c r="I14" s="552">
        <f>'AT-8A_Hon_CCH_UPry'!D16</f>
        <v>378</v>
      </c>
      <c r="J14" s="552">
        <v>0</v>
      </c>
      <c r="K14" s="553">
        <f t="shared" si="0"/>
        <v>770</v>
      </c>
      <c r="L14" s="554">
        <v>0</v>
      </c>
    </row>
    <row r="15" spans="1:19" ht="25.15" customHeight="1">
      <c r="A15" s="555">
        <v>5</v>
      </c>
      <c r="B15" s="551" t="s">
        <v>905</v>
      </c>
      <c r="C15" s="552">
        <f>'enrolment vs availed_PY'!G15</f>
        <v>66374</v>
      </c>
      <c r="D15" s="552">
        <f>'AT-8_Hon_CCH_Pry'!C16</f>
        <v>561</v>
      </c>
      <c r="E15" s="552">
        <f>'AT-8_Hon_CCH_Pry'!D16</f>
        <v>417</v>
      </c>
      <c r="F15" s="552">
        <v>0</v>
      </c>
      <c r="G15" s="552">
        <f>'enrolment vs availed_UPY'!G15</f>
        <v>50755</v>
      </c>
      <c r="H15" s="552">
        <f>'AT-8A_Hon_CCH_UPry'!C17</f>
        <v>579</v>
      </c>
      <c r="I15" s="552">
        <f>'AT-8A_Hon_CCH_UPry'!D17</f>
        <v>497</v>
      </c>
      <c r="J15" s="552">
        <v>0</v>
      </c>
      <c r="K15" s="553">
        <f t="shared" si="0"/>
        <v>914</v>
      </c>
      <c r="L15" s="554">
        <v>0</v>
      </c>
      <c r="N15" s="69" t="s">
        <v>11</v>
      </c>
    </row>
    <row r="16" spans="1:19" ht="25.15" customHeight="1">
      <c r="A16" s="555">
        <v>6</v>
      </c>
      <c r="B16" s="551" t="s">
        <v>906</v>
      </c>
      <c r="C16" s="552">
        <f>'enrolment vs availed_PY'!G16</f>
        <v>46104</v>
      </c>
      <c r="D16" s="552">
        <f>'AT-8_Hon_CCH_Pry'!C17</f>
        <v>392</v>
      </c>
      <c r="E16" s="552">
        <f>'AT-8_Hon_CCH_Pry'!D17</f>
        <v>284</v>
      </c>
      <c r="F16" s="552">
        <v>0</v>
      </c>
      <c r="G16" s="552">
        <f>'enrolment vs availed_UPY'!G16</f>
        <v>30547</v>
      </c>
      <c r="H16" s="552">
        <f>'AT-8A_Hon_CCH_UPry'!C18</f>
        <v>335</v>
      </c>
      <c r="I16" s="552">
        <f>'AT-8A_Hon_CCH_UPry'!D18</f>
        <v>279</v>
      </c>
      <c r="J16" s="552">
        <v>0</v>
      </c>
      <c r="K16" s="553">
        <f t="shared" si="0"/>
        <v>563</v>
      </c>
      <c r="L16" s="554">
        <v>0</v>
      </c>
    </row>
    <row r="17" spans="1:19" ht="25.15" customHeight="1">
      <c r="A17" s="555">
        <v>7</v>
      </c>
      <c r="B17" s="551" t="s">
        <v>907</v>
      </c>
      <c r="C17" s="552">
        <f>'enrolment vs availed_PY'!G17</f>
        <v>110183</v>
      </c>
      <c r="D17" s="552">
        <f>'AT-8_Hon_CCH_Pry'!C18</f>
        <v>618</v>
      </c>
      <c r="E17" s="552">
        <f>'AT-8_Hon_CCH_Pry'!D18</f>
        <v>431</v>
      </c>
      <c r="F17" s="552">
        <v>0</v>
      </c>
      <c r="G17" s="552">
        <f>'enrolment vs availed_UPY'!G17</f>
        <v>79975</v>
      </c>
      <c r="H17" s="552">
        <f>'AT-8A_Hon_CCH_UPry'!C19</f>
        <v>693</v>
      </c>
      <c r="I17" s="552">
        <f>'AT-8A_Hon_CCH_UPry'!D19</f>
        <v>606</v>
      </c>
      <c r="J17" s="552">
        <v>0</v>
      </c>
      <c r="K17" s="553">
        <f t="shared" si="0"/>
        <v>1037</v>
      </c>
      <c r="L17" s="554">
        <v>0</v>
      </c>
    </row>
    <row r="18" spans="1:19" ht="25.15" customHeight="1">
      <c r="A18" s="555">
        <v>8</v>
      </c>
      <c r="B18" s="551" t="s">
        <v>908</v>
      </c>
      <c r="C18" s="552">
        <f>'enrolment vs availed_PY'!G18</f>
        <v>142786</v>
      </c>
      <c r="D18" s="552">
        <f>'AT-8_Hon_CCH_Pry'!C19</f>
        <v>680</v>
      </c>
      <c r="E18" s="552">
        <f>'AT-8_Hon_CCH_Pry'!D19</f>
        <v>496</v>
      </c>
      <c r="F18" s="552">
        <v>0</v>
      </c>
      <c r="G18" s="552">
        <f>'enrolment vs availed_UPY'!G18</f>
        <v>90847</v>
      </c>
      <c r="H18" s="552">
        <f>'AT-8A_Hon_CCH_UPry'!C20</f>
        <v>688</v>
      </c>
      <c r="I18" s="552">
        <f>'AT-8A_Hon_CCH_UPry'!D20</f>
        <v>570</v>
      </c>
      <c r="J18" s="552">
        <v>0</v>
      </c>
      <c r="K18" s="553">
        <f t="shared" si="0"/>
        <v>1066</v>
      </c>
      <c r="L18" s="554">
        <v>0</v>
      </c>
    </row>
    <row r="19" spans="1:19" ht="25.15" customHeight="1">
      <c r="A19" s="555">
        <v>9</v>
      </c>
      <c r="B19" s="551" t="s">
        <v>909</v>
      </c>
      <c r="C19" s="552">
        <f>'enrolment vs availed_PY'!G19</f>
        <v>161018</v>
      </c>
      <c r="D19" s="552">
        <f>'AT-8_Hon_CCH_Pry'!C20</f>
        <v>822</v>
      </c>
      <c r="E19" s="552">
        <f>'AT-8_Hon_CCH_Pry'!D20</f>
        <v>573</v>
      </c>
      <c r="F19" s="552">
        <v>0</v>
      </c>
      <c r="G19" s="552">
        <f>'enrolment vs availed_UPY'!G19</f>
        <v>99743</v>
      </c>
      <c r="H19" s="552">
        <f>'AT-8A_Hon_CCH_UPry'!C21</f>
        <v>682</v>
      </c>
      <c r="I19" s="552">
        <f>'AT-8A_Hon_CCH_UPry'!D21</f>
        <v>534</v>
      </c>
      <c r="J19" s="552">
        <v>0</v>
      </c>
      <c r="K19" s="553">
        <f t="shared" si="0"/>
        <v>1107</v>
      </c>
      <c r="L19" s="554">
        <v>0</v>
      </c>
    </row>
    <row r="20" spans="1:19" ht="25.15" customHeight="1">
      <c r="A20" s="555">
        <v>10</v>
      </c>
      <c r="B20" s="551" t="s">
        <v>910</v>
      </c>
      <c r="C20" s="552">
        <f>'enrolment vs availed_PY'!G20</f>
        <v>360935</v>
      </c>
      <c r="D20" s="552">
        <f>'AT-8_Hon_CCH_Pry'!C21</f>
        <v>1276</v>
      </c>
      <c r="E20" s="552">
        <f>'AT-8_Hon_CCH_Pry'!D21</f>
        <v>847</v>
      </c>
      <c r="F20" s="552">
        <v>0</v>
      </c>
      <c r="G20" s="552">
        <f>'enrolment vs availed_UPY'!G20</f>
        <v>202714</v>
      </c>
      <c r="H20" s="552">
        <f>'AT-8A_Hon_CCH_UPry'!C22</f>
        <v>1078</v>
      </c>
      <c r="I20" s="552">
        <f>'AT-8A_Hon_CCH_UPry'!D22</f>
        <v>974</v>
      </c>
      <c r="J20" s="552">
        <v>0</v>
      </c>
      <c r="K20" s="553">
        <f t="shared" si="0"/>
        <v>1821</v>
      </c>
      <c r="L20" s="554">
        <v>0</v>
      </c>
    </row>
    <row r="21" spans="1:19" ht="25.15" customHeight="1">
      <c r="A21" s="555">
        <v>11</v>
      </c>
      <c r="B21" s="551" t="s">
        <v>911</v>
      </c>
      <c r="C21" s="552">
        <f>'enrolment vs availed_PY'!G21</f>
        <v>179423</v>
      </c>
      <c r="D21" s="552">
        <f>'AT-8_Hon_CCH_Pry'!C22</f>
        <v>964</v>
      </c>
      <c r="E21" s="552">
        <f>'AT-8_Hon_CCH_Pry'!D22</f>
        <v>731</v>
      </c>
      <c r="F21" s="552">
        <v>0</v>
      </c>
      <c r="G21" s="552">
        <f>'enrolment vs availed_UPY'!G21</f>
        <v>117117</v>
      </c>
      <c r="H21" s="552">
        <f>'AT-8A_Hon_CCH_UPry'!C23</f>
        <v>810</v>
      </c>
      <c r="I21" s="552">
        <f>'AT-8A_Hon_CCH_UPry'!D23</f>
        <v>689</v>
      </c>
      <c r="J21" s="552">
        <v>0</v>
      </c>
      <c r="K21" s="553">
        <f t="shared" si="0"/>
        <v>1420</v>
      </c>
      <c r="L21" s="554">
        <v>0</v>
      </c>
    </row>
    <row r="22" spans="1:19" ht="25.15" customHeight="1">
      <c r="A22" s="555">
        <v>12</v>
      </c>
      <c r="B22" s="551" t="s">
        <v>912</v>
      </c>
      <c r="C22" s="552">
        <f>'enrolment vs availed_PY'!G22</f>
        <v>54353</v>
      </c>
      <c r="D22" s="552">
        <f>'AT-8_Hon_CCH_Pry'!C23</f>
        <v>264</v>
      </c>
      <c r="E22" s="552">
        <f>'AT-8_Hon_CCH_Pry'!D23</f>
        <v>159</v>
      </c>
      <c r="F22" s="552">
        <v>0</v>
      </c>
      <c r="G22" s="552">
        <f>'enrolment vs availed_UPY'!G22</f>
        <v>32603</v>
      </c>
      <c r="H22" s="552">
        <f>'AT-8A_Hon_CCH_UPry'!C24</f>
        <v>277</v>
      </c>
      <c r="I22" s="552">
        <f>'AT-8A_Hon_CCH_UPry'!D24</f>
        <v>219</v>
      </c>
      <c r="J22" s="552">
        <v>0</v>
      </c>
      <c r="K22" s="553">
        <f t="shared" si="0"/>
        <v>378</v>
      </c>
      <c r="L22" s="554">
        <v>0</v>
      </c>
    </row>
    <row r="23" spans="1:19" ht="25.15" customHeight="1">
      <c r="A23" s="555">
        <v>13</v>
      </c>
      <c r="B23" s="551" t="s">
        <v>913</v>
      </c>
      <c r="C23" s="552">
        <f>'enrolment vs availed_PY'!G23</f>
        <v>144537</v>
      </c>
      <c r="D23" s="552">
        <f>'AT-8_Hon_CCH_Pry'!C24</f>
        <v>922</v>
      </c>
      <c r="E23" s="552">
        <f>'AT-8_Hon_CCH_Pry'!D24</f>
        <v>741</v>
      </c>
      <c r="F23" s="552">
        <v>0</v>
      </c>
      <c r="G23" s="552">
        <f>'enrolment vs availed_UPY'!G23</f>
        <v>91318</v>
      </c>
      <c r="H23" s="552">
        <f>'AT-8A_Hon_CCH_UPry'!C25</f>
        <v>787</v>
      </c>
      <c r="I23" s="552">
        <f>'AT-8A_Hon_CCH_UPry'!D25</f>
        <v>647</v>
      </c>
      <c r="J23" s="552">
        <v>0</v>
      </c>
      <c r="K23" s="553">
        <f t="shared" si="0"/>
        <v>1388</v>
      </c>
      <c r="L23" s="554">
        <v>0</v>
      </c>
    </row>
    <row r="24" spans="1:19" ht="25.15" customHeight="1">
      <c r="A24" s="555">
        <v>14</v>
      </c>
      <c r="B24" s="551" t="s">
        <v>914</v>
      </c>
      <c r="C24" s="552">
        <f>'enrolment vs availed_PY'!G24</f>
        <v>81981</v>
      </c>
      <c r="D24" s="552">
        <f>'AT-8_Hon_CCH_Pry'!C25</f>
        <v>430</v>
      </c>
      <c r="E24" s="552">
        <f>'AT-8_Hon_CCH_Pry'!D25</f>
        <v>311</v>
      </c>
      <c r="F24" s="552">
        <v>0</v>
      </c>
      <c r="G24" s="552">
        <f>'enrolment vs availed_UPY'!G24</f>
        <v>48684</v>
      </c>
      <c r="H24" s="552">
        <f>'AT-8A_Hon_CCH_UPry'!C26</f>
        <v>440</v>
      </c>
      <c r="I24" s="552">
        <f>'AT-8A_Hon_CCH_UPry'!D26</f>
        <v>341</v>
      </c>
      <c r="J24" s="552">
        <v>0</v>
      </c>
      <c r="K24" s="553">
        <f t="shared" si="0"/>
        <v>652</v>
      </c>
      <c r="L24" s="554">
        <v>0</v>
      </c>
    </row>
    <row r="25" spans="1:19" ht="27" customHeight="1">
      <c r="A25" s="556"/>
      <c r="B25" s="557" t="s">
        <v>17</v>
      </c>
      <c r="C25" s="558">
        <f>SUM(C11:C24)</f>
        <v>1692878</v>
      </c>
      <c r="D25" s="558">
        <f>SUM(D11:D24)</f>
        <v>9217</v>
      </c>
      <c r="E25" s="558">
        <f>SUM(E11:E24)</f>
        <v>6673</v>
      </c>
      <c r="F25" s="558">
        <v>0</v>
      </c>
      <c r="G25" s="558">
        <f>SUM(G11:G24)</f>
        <v>1092645</v>
      </c>
      <c r="H25" s="558">
        <f>SUM(H11:H24)</f>
        <v>8456</v>
      </c>
      <c r="I25" s="558">
        <f>SUM(I11:I24)</f>
        <v>7093</v>
      </c>
      <c r="J25" s="558">
        <v>0</v>
      </c>
      <c r="K25" s="558">
        <f>SUM(K11:K24)</f>
        <v>13766</v>
      </c>
      <c r="L25" s="559">
        <v>0</v>
      </c>
    </row>
    <row r="26" spans="1:19" ht="17.25" customHeight="1">
      <c r="A26" s="1111" t="s">
        <v>115</v>
      </c>
      <c r="B26" s="1112"/>
      <c r="C26" s="1112"/>
      <c r="D26" s="1112"/>
      <c r="E26" s="1112"/>
      <c r="F26" s="1112"/>
      <c r="G26" s="1112"/>
      <c r="H26" s="1112"/>
      <c r="I26" s="1112"/>
      <c r="J26" s="1112"/>
      <c r="K26" s="1113"/>
      <c r="L26" s="1113"/>
    </row>
    <row r="27" spans="1:19" ht="17.25" customHeight="1">
      <c r="A27" s="504"/>
      <c r="B27" s="505"/>
      <c r="C27" s="505"/>
      <c r="D27" s="505"/>
      <c r="E27" s="505"/>
      <c r="F27" s="505"/>
      <c r="G27" s="505"/>
      <c r="H27" s="505"/>
      <c r="I27" s="505"/>
      <c r="J27" s="505"/>
      <c r="K27" s="506"/>
      <c r="L27" s="506"/>
    </row>
    <row r="29" spans="1:19" s="44" customFormat="1" ht="19.899999999999999" customHeight="1">
      <c r="A29" s="1098" t="s">
        <v>1054</v>
      </c>
      <c r="B29" s="1098"/>
      <c r="C29" s="659"/>
      <c r="D29" s="49"/>
      <c r="E29" s="49"/>
      <c r="H29" s="749"/>
      <c r="I29" s="749"/>
      <c r="J29" s="1103" t="s">
        <v>1056</v>
      </c>
      <c r="K29" s="1103"/>
      <c r="L29" s="748"/>
      <c r="M29" s="289"/>
    </row>
    <row r="30" spans="1:19" s="44" customFormat="1" ht="19.899999999999999" customHeight="1">
      <c r="J30" s="289" t="s">
        <v>13</v>
      </c>
      <c r="K30" s="289"/>
      <c r="L30" s="289"/>
      <c r="M30" s="289"/>
      <c r="N30" s="748"/>
      <c r="O30" s="748"/>
      <c r="P30" s="748"/>
      <c r="Q30" s="748"/>
      <c r="R30" s="748"/>
      <c r="S30" s="748"/>
    </row>
    <row r="31" spans="1:19" s="44" customFormat="1" ht="19.899999999999999" customHeight="1">
      <c r="J31" s="289" t="s">
        <v>1026</v>
      </c>
      <c r="K31" s="289"/>
      <c r="L31" s="289"/>
      <c r="M31" s="289"/>
      <c r="N31" s="748"/>
      <c r="O31" s="748"/>
      <c r="P31" s="748"/>
      <c r="Q31" s="748"/>
      <c r="R31" s="748"/>
      <c r="S31" s="748"/>
    </row>
    <row r="32" spans="1:19" s="44" customFormat="1" ht="19.899999999999999" customHeight="1">
      <c r="B32" s="49"/>
      <c r="C32" s="49"/>
      <c r="D32" s="49"/>
      <c r="E32" s="49"/>
      <c r="J32" s="1098" t="s">
        <v>83</v>
      </c>
      <c r="K32" s="1098"/>
      <c r="L32" s="1098"/>
      <c r="M32" s="747"/>
    </row>
  </sheetData>
  <mergeCells count="21">
    <mergeCell ref="K1:L1"/>
    <mergeCell ref="B2:J2"/>
    <mergeCell ref="B3:J3"/>
    <mergeCell ref="G7:J7"/>
    <mergeCell ref="A6:B6"/>
    <mergeCell ref="B5:L5"/>
    <mergeCell ref="K7:K9"/>
    <mergeCell ref="E8:F8"/>
    <mergeCell ref="I8:J8"/>
    <mergeCell ref="J32:L32"/>
    <mergeCell ref="L7:L9"/>
    <mergeCell ref="A26:L26"/>
    <mergeCell ref="A7:A9"/>
    <mergeCell ref="B7:B9"/>
    <mergeCell ref="A29:B29"/>
    <mergeCell ref="C8:C9"/>
    <mergeCell ref="H8:H9"/>
    <mergeCell ref="G8:G9"/>
    <mergeCell ref="C7:F7"/>
    <mergeCell ref="D8:D9"/>
    <mergeCell ref="J29:K29"/>
  </mergeCells>
  <phoneticPr fontId="0" type="noConversion"/>
  <printOptions horizontalCentered="1"/>
  <pageMargins left="0.70866141732283472" right="0.70866141732283472" top="0.23622047244094491" bottom="0" header="0.31496062992125984" footer="0.31496062992125984"/>
  <pageSetup paperSize="9" scale="71" orientation="landscape" r:id="rId1"/>
</worksheet>
</file>

<file path=xl/worksheets/sheet69.xml><?xml version="1.0" encoding="utf-8"?>
<worksheet xmlns="http://schemas.openxmlformats.org/spreadsheetml/2006/main" xmlns:r="http://schemas.openxmlformats.org/officeDocument/2006/relationships">
  <sheetPr>
    <pageSetUpPr fitToPage="1"/>
  </sheetPr>
  <dimension ref="A1:IO77"/>
  <sheetViews>
    <sheetView topLeftCell="P7" zoomScale="90" zoomScaleNormal="90" zoomScaleSheetLayoutView="85" workbookViewId="0">
      <selection activeCell="A30" sqref="A30:U30"/>
    </sheetView>
  </sheetViews>
  <sheetFormatPr defaultColWidth="9.140625" defaultRowHeight="12.75"/>
  <cols>
    <col min="1" max="1" width="4.7109375" style="162" customWidth="1"/>
    <col min="2" max="2" width="33.28515625" style="162" customWidth="1"/>
    <col min="3" max="3" width="10.140625" style="162" customWidth="1"/>
    <col min="4" max="4" width="11.140625" style="162" customWidth="1"/>
    <col min="5" max="5" width="7.85546875" style="162" customWidth="1"/>
    <col min="6" max="6" width="9.140625" style="162" customWidth="1"/>
    <col min="7" max="7" width="12.28515625" style="162" customWidth="1"/>
    <col min="8" max="8" width="10.7109375" style="162" customWidth="1"/>
    <col min="9" max="9" width="11" style="162" customWidth="1"/>
    <col min="10" max="10" width="13.140625" style="162" customWidth="1"/>
    <col min="11" max="11" width="9" style="162" customWidth="1"/>
    <col min="12" max="12" width="11.28515625" style="162" customWidth="1"/>
    <col min="13" max="13" width="10.85546875" style="162" customWidth="1"/>
    <col min="14" max="14" width="12.85546875" style="162" customWidth="1"/>
    <col min="15" max="16" width="8" style="162" customWidth="1"/>
    <col min="17" max="17" width="11.28515625" style="162" customWidth="1"/>
    <col min="18" max="18" width="10.42578125" style="162" customWidth="1"/>
    <col min="19" max="19" width="10.7109375" style="162" customWidth="1"/>
    <col min="20" max="20" width="11" style="162" customWidth="1"/>
    <col min="21" max="21" width="9.85546875" style="162" customWidth="1"/>
    <col min="22" max="22" width="9.28515625" style="162" customWidth="1"/>
    <col min="23" max="23" width="9.7109375" style="162" customWidth="1"/>
    <col min="24" max="16384" width="9.140625" style="162"/>
  </cols>
  <sheetData>
    <row r="1" spans="1:249" ht="15">
      <c r="O1" s="1130" t="s">
        <v>553</v>
      </c>
      <c r="P1" s="1130"/>
      <c r="Q1" s="1130"/>
      <c r="R1" s="1130"/>
      <c r="S1" s="1130"/>
      <c r="T1" s="1130"/>
      <c r="U1" s="1130"/>
    </row>
    <row r="2" spans="1:249" ht="15.75">
      <c r="G2" s="163"/>
      <c r="H2" s="163"/>
      <c r="I2" s="164"/>
      <c r="J2" s="163" t="s">
        <v>0</v>
      </c>
      <c r="K2" s="164"/>
      <c r="L2" s="164"/>
      <c r="M2" s="164"/>
      <c r="N2" s="164"/>
      <c r="O2" s="164"/>
      <c r="P2" s="164"/>
      <c r="Q2" s="164"/>
      <c r="R2" s="164"/>
      <c r="S2" s="164"/>
      <c r="T2" s="164"/>
      <c r="U2" s="164"/>
    </row>
    <row r="3" spans="1:249" ht="15.75">
      <c r="F3" s="163"/>
      <c r="G3" s="163"/>
      <c r="H3" s="163"/>
      <c r="I3" s="164"/>
      <c r="J3" s="164"/>
      <c r="K3" s="164"/>
      <c r="L3" s="164"/>
      <c r="M3" s="164"/>
      <c r="N3" s="164"/>
      <c r="O3" s="164"/>
      <c r="P3" s="164"/>
      <c r="Q3" s="164"/>
      <c r="R3" s="164"/>
      <c r="S3" s="164"/>
      <c r="T3" s="164"/>
      <c r="U3" s="164"/>
    </row>
    <row r="4" spans="1:249" ht="18">
      <c r="B4" s="1131" t="s">
        <v>747</v>
      </c>
      <c r="C4" s="1131"/>
      <c r="D4" s="1131"/>
      <c r="E4" s="1131"/>
      <c r="F4" s="1131"/>
      <c r="G4" s="1131"/>
      <c r="H4" s="1131"/>
      <c r="I4" s="1131"/>
      <c r="J4" s="1131"/>
      <c r="K4" s="1131"/>
      <c r="L4" s="1131"/>
      <c r="M4" s="1131"/>
      <c r="N4" s="1131"/>
      <c r="O4" s="1131"/>
      <c r="P4" s="1131"/>
      <c r="Q4" s="1131"/>
      <c r="R4" s="1131"/>
      <c r="S4" s="1131"/>
      <c r="T4" s="1131"/>
      <c r="U4" s="1131"/>
    </row>
    <row r="6" spans="1:249" ht="15.75">
      <c r="B6" s="1132" t="s">
        <v>764</v>
      </c>
      <c r="C6" s="1132"/>
      <c r="D6" s="1132"/>
      <c r="E6" s="1132"/>
      <c r="F6" s="1132"/>
      <c r="G6" s="1132"/>
      <c r="H6" s="1132"/>
      <c r="I6" s="1132"/>
      <c r="J6" s="1132"/>
      <c r="K6" s="1132"/>
      <c r="L6" s="1132"/>
      <c r="M6" s="1132"/>
      <c r="N6" s="1132"/>
      <c r="O6" s="1132"/>
      <c r="P6" s="1132"/>
      <c r="Q6" s="1132"/>
      <c r="R6" s="1132"/>
      <c r="S6" s="1132"/>
      <c r="T6" s="1132"/>
      <c r="U6" s="1132"/>
    </row>
    <row r="8" spans="1:249">
      <c r="A8" s="1126" t="s">
        <v>900</v>
      </c>
      <c r="B8" s="1126"/>
    </row>
    <row r="9" spans="1:249" ht="18">
      <c r="A9" s="165"/>
      <c r="B9" s="165"/>
      <c r="V9" s="1136" t="s">
        <v>249</v>
      </c>
      <c r="W9" s="1136"/>
    </row>
    <row r="10" spans="1:249" ht="12.75" customHeight="1">
      <c r="A10" s="1137" t="s">
        <v>2</v>
      </c>
      <c r="B10" s="1137" t="s">
        <v>110</v>
      </c>
      <c r="C10" s="1139" t="s">
        <v>23</v>
      </c>
      <c r="D10" s="1140"/>
      <c r="E10" s="1140"/>
      <c r="F10" s="1140"/>
      <c r="G10" s="1140"/>
      <c r="H10" s="1140"/>
      <c r="I10" s="1140"/>
      <c r="J10" s="1140"/>
      <c r="K10" s="1141"/>
      <c r="L10" s="1139" t="s">
        <v>24</v>
      </c>
      <c r="M10" s="1140"/>
      <c r="N10" s="1140"/>
      <c r="O10" s="1140"/>
      <c r="P10" s="1140"/>
      <c r="Q10" s="1140"/>
      <c r="R10" s="1140"/>
      <c r="S10" s="1140"/>
      <c r="T10" s="1141"/>
      <c r="U10" s="1142" t="s">
        <v>140</v>
      </c>
      <c r="V10" s="1143"/>
      <c r="W10" s="1144"/>
      <c r="X10" s="167"/>
      <c r="Y10" s="167"/>
      <c r="Z10" s="167"/>
      <c r="AA10" s="167"/>
      <c r="AB10" s="167"/>
      <c r="AC10" s="168"/>
      <c r="AD10" s="169"/>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row>
    <row r="11" spans="1:249" ht="12.75" customHeight="1">
      <c r="A11" s="1138"/>
      <c r="B11" s="1138"/>
      <c r="C11" s="1133" t="s">
        <v>175</v>
      </c>
      <c r="D11" s="1134"/>
      <c r="E11" s="1135"/>
      <c r="F11" s="1133" t="s">
        <v>176</v>
      </c>
      <c r="G11" s="1134"/>
      <c r="H11" s="1135"/>
      <c r="I11" s="1133" t="s">
        <v>17</v>
      </c>
      <c r="J11" s="1134"/>
      <c r="K11" s="1135"/>
      <c r="L11" s="1133" t="s">
        <v>175</v>
      </c>
      <c r="M11" s="1134"/>
      <c r="N11" s="1135"/>
      <c r="O11" s="1133" t="s">
        <v>176</v>
      </c>
      <c r="P11" s="1134"/>
      <c r="Q11" s="1135"/>
      <c r="R11" s="1133" t="s">
        <v>17</v>
      </c>
      <c r="S11" s="1134"/>
      <c r="T11" s="1135"/>
      <c r="U11" s="1145"/>
      <c r="V11" s="1146"/>
      <c r="W11" s="114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row>
    <row r="12" spans="1:249">
      <c r="A12" s="166"/>
      <c r="B12" s="166"/>
      <c r="C12" s="170" t="s">
        <v>250</v>
      </c>
      <c r="D12" s="171" t="s">
        <v>42</v>
      </c>
      <c r="E12" s="172" t="s">
        <v>43</v>
      </c>
      <c r="F12" s="170" t="s">
        <v>250</v>
      </c>
      <c r="G12" s="171" t="s">
        <v>42</v>
      </c>
      <c r="H12" s="172" t="s">
        <v>43</v>
      </c>
      <c r="I12" s="170" t="s">
        <v>250</v>
      </c>
      <c r="J12" s="171" t="s">
        <v>42</v>
      </c>
      <c r="K12" s="172" t="s">
        <v>43</v>
      </c>
      <c r="L12" s="170" t="s">
        <v>250</v>
      </c>
      <c r="M12" s="171" t="s">
        <v>42</v>
      </c>
      <c r="N12" s="172" t="s">
        <v>43</v>
      </c>
      <c r="O12" s="170" t="s">
        <v>250</v>
      </c>
      <c r="P12" s="171" t="s">
        <v>42</v>
      </c>
      <c r="Q12" s="172" t="s">
        <v>43</v>
      </c>
      <c r="R12" s="170" t="s">
        <v>250</v>
      </c>
      <c r="S12" s="171" t="s">
        <v>42</v>
      </c>
      <c r="T12" s="172" t="s">
        <v>43</v>
      </c>
      <c r="U12" s="166" t="s">
        <v>250</v>
      </c>
      <c r="V12" s="166" t="s">
        <v>42</v>
      </c>
      <c r="W12" s="166" t="s">
        <v>43</v>
      </c>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c r="IO12" s="167"/>
    </row>
    <row r="13" spans="1:249">
      <c r="A13" s="166">
        <v>1</v>
      </c>
      <c r="B13" s="166">
        <v>2</v>
      </c>
      <c r="C13" s="166">
        <v>3</v>
      </c>
      <c r="D13" s="166">
        <v>4</v>
      </c>
      <c r="E13" s="166">
        <v>5</v>
      </c>
      <c r="F13" s="166">
        <v>7</v>
      </c>
      <c r="G13" s="166">
        <v>8</v>
      </c>
      <c r="H13" s="166">
        <v>9</v>
      </c>
      <c r="I13" s="166">
        <v>11</v>
      </c>
      <c r="J13" s="166">
        <v>12</v>
      </c>
      <c r="K13" s="166">
        <v>13</v>
      </c>
      <c r="L13" s="166">
        <v>15</v>
      </c>
      <c r="M13" s="166">
        <v>16</v>
      </c>
      <c r="N13" s="166">
        <v>17</v>
      </c>
      <c r="O13" s="166">
        <v>19</v>
      </c>
      <c r="P13" s="166">
        <v>20</v>
      </c>
      <c r="Q13" s="166">
        <v>21</v>
      </c>
      <c r="R13" s="166">
        <v>23</v>
      </c>
      <c r="S13" s="166">
        <v>24</v>
      </c>
      <c r="T13" s="166">
        <v>25</v>
      </c>
      <c r="U13" s="166">
        <v>27</v>
      </c>
      <c r="V13" s="166">
        <v>28</v>
      </c>
      <c r="W13" s="166">
        <v>29</v>
      </c>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c r="DW13" s="173"/>
      <c r="DX13" s="173"/>
      <c r="DY13" s="173"/>
      <c r="DZ13" s="173"/>
      <c r="EA13" s="173"/>
      <c r="EB13" s="173"/>
      <c r="EC13" s="173"/>
      <c r="ED13" s="173"/>
      <c r="EE13" s="173"/>
      <c r="EF13" s="173"/>
      <c r="EG13" s="173"/>
      <c r="EH13" s="173"/>
      <c r="EI13" s="173"/>
      <c r="EJ13" s="173"/>
      <c r="EK13" s="173"/>
      <c r="EL13" s="173"/>
      <c r="EM13" s="173"/>
      <c r="EN13" s="173"/>
      <c r="EO13" s="173"/>
      <c r="EP13" s="173"/>
      <c r="EQ13" s="173"/>
      <c r="ER13" s="173"/>
      <c r="ES13" s="173"/>
      <c r="ET13" s="173"/>
      <c r="EU13" s="173"/>
      <c r="EV13" s="173"/>
      <c r="EW13" s="173"/>
      <c r="EX13" s="173"/>
      <c r="EY13" s="173"/>
      <c r="EZ13" s="173"/>
      <c r="FA13" s="173"/>
      <c r="FB13" s="173"/>
      <c r="FC13" s="173"/>
      <c r="FD13" s="173"/>
      <c r="FE13" s="173"/>
      <c r="FF13" s="173"/>
      <c r="FG13" s="173"/>
      <c r="FH13" s="173"/>
      <c r="FI13" s="173"/>
      <c r="FJ13" s="173"/>
      <c r="FK13" s="173"/>
      <c r="FL13" s="173"/>
      <c r="FM13" s="173"/>
      <c r="FN13" s="173"/>
      <c r="FO13" s="173"/>
      <c r="FP13" s="173"/>
      <c r="FQ13" s="173"/>
      <c r="FR13" s="173"/>
      <c r="FS13" s="173"/>
      <c r="FT13" s="173"/>
      <c r="FU13" s="173"/>
      <c r="FV13" s="173"/>
      <c r="FW13" s="173"/>
      <c r="FX13" s="173"/>
      <c r="FY13" s="173"/>
      <c r="FZ13" s="173"/>
      <c r="GA13" s="173"/>
      <c r="GB13" s="173"/>
      <c r="GC13" s="173"/>
      <c r="GD13" s="173"/>
      <c r="GE13" s="173"/>
      <c r="GF13" s="173"/>
      <c r="GG13" s="173"/>
      <c r="GH13" s="173"/>
      <c r="GI13" s="173"/>
      <c r="GJ13" s="173"/>
      <c r="GK13" s="173"/>
      <c r="GL13" s="173"/>
      <c r="GM13" s="173"/>
      <c r="GN13" s="173"/>
      <c r="GO13" s="173"/>
      <c r="GP13" s="173"/>
      <c r="GQ13" s="173"/>
      <c r="GR13" s="173"/>
      <c r="GS13" s="173"/>
      <c r="GT13" s="173"/>
      <c r="GU13" s="173"/>
      <c r="GV13" s="173"/>
      <c r="GW13" s="173"/>
      <c r="GX13" s="173"/>
      <c r="GY13" s="173"/>
      <c r="GZ13" s="173"/>
      <c r="HA13" s="173"/>
      <c r="HB13" s="173"/>
      <c r="HC13" s="173"/>
      <c r="HD13" s="173"/>
      <c r="HE13" s="173"/>
      <c r="HF13" s="173"/>
      <c r="HG13" s="173"/>
      <c r="HH13" s="173"/>
      <c r="HI13" s="173"/>
      <c r="HJ13" s="173"/>
      <c r="HK13" s="173"/>
      <c r="HL13" s="173"/>
      <c r="HM13" s="173"/>
      <c r="HN13" s="173"/>
      <c r="HO13" s="173"/>
      <c r="HP13" s="173"/>
      <c r="HQ13" s="173"/>
      <c r="HR13" s="173"/>
      <c r="HS13" s="173"/>
      <c r="HT13" s="173"/>
      <c r="HU13" s="173"/>
      <c r="HV13" s="173"/>
      <c r="HW13" s="173"/>
      <c r="HX13" s="173"/>
      <c r="HY13" s="173"/>
      <c r="HZ13" s="173"/>
      <c r="IA13" s="173"/>
      <c r="IB13" s="173"/>
      <c r="IC13" s="173"/>
      <c r="ID13" s="173"/>
      <c r="IE13" s="173"/>
      <c r="IF13" s="173"/>
      <c r="IG13" s="173"/>
      <c r="IH13" s="173"/>
      <c r="II13" s="173"/>
      <c r="IJ13" s="173"/>
      <c r="IK13" s="173"/>
      <c r="IL13" s="173"/>
      <c r="IM13" s="173"/>
      <c r="IN13" s="173"/>
      <c r="IO13" s="173"/>
    </row>
    <row r="14" spans="1:249" ht="21" customHeight="1">
      <c r="A14" s="1151" t="s">
        <v>242</v>
      </c>
      <c r="B14" s="1152"/>
      <c r="C14" s="166"/>
      <c r="D14" s="166"/>
      <c r="E14" s="166"/>
      <c r="F14" s="166"/>
      <c r="G14" s="166"/>
      <c r="H14" s="166"/>
      <c r="I14" s="166"/>
      <c r="J14" s="166"/>
      <c r="K14" s="166"/>
      <c r="L14" s="166"/>
      <c r="M14" s="166"/>
      <c r="N14" s="166"/>
      <c r="O14" s="166"/>
      <c r="P14" s="166"/>
      <c r="Q14" s="166"/>
      <c r="R14" s="166"/>
      <c r="S14" s="166"/>
      <c r="T14" s="166"/>
      <c r="U14" s="174"/>
      <c r="V14" s="175"/>
      <c r="W14" s="175"/>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c r="DW14" s="173"/>
      <c r="DX14" s="173"/>
      <c r="DY14" s="173"/>
      <c r="DZ14" s="173"/>
      <c r="EA14" s="173"/>
      <c r="EB14" s="173"/>
      <c r="EC14" s="173"/>
      <c r="ED14" s="173"/>
      <c r="EE14" s="173"/>
      <c r="EF14" s="173"/>
      <c r="EG14" s="173"/>
      <c r="EH14" s="173"/>
      <c r="EI14" s="173"/>
      <c r="EJ14" s="173"/>
      <c r="EK14" s="173"/>
      <c r="EL14" s="173"/>
      <c r="EM14" s="173"/>
      <c r="EN14" s="173"/>
      <c r="EO14" s="173"/>
      <c r="EP14" s="173"/>
      <c r="EQ14" s="173"/>
      <c r="ER14" s="173"/>
      <c r="ES14" s="173"/>
      <c r="ET14" s="173"/>
      <c r="EU14" s="173"/>
      <c r="EV14" s="173"/>
      <c r="EW14" s="173"/>
      <c r="EX14" s="173"/>
      <c r="EY14" s="173"/>
      <c r="EZ14" s="173"/>
      <c r="FA14" s="173"/>
      <c r="FB14" s="173"/>
      <c r="FC14" s="173"/>
      <c r="FD14" s="173"/>
      <c r="FE14" s="173"/>
      <c r="FF14" s="173"/>
      <c r="FG14" s="173"/>
      <c r="FH14" s="173"/>
      <c r="FI14" s="173"/>
      <c r="FJ14" s="173"/>
      <c r="FK14" s="173"/>
      <c r="FL14" s="173"/>
      <c r="FM14" s="173"/>
      <c r="FN14" s="173"/>
      <c r="FO14" s="173"/>
      <c r="FP14" s="173"/>
      <c r="FQ14" s="173"/>
      <c r="FR14" s="173"/>
      <c r="FS14" s="173"/>
      <c r="FT14" s="173"/>
      <c r="FU14" s="173"/>
      <c r="FV14" s="173"/>
      <c r="FW14" s="173"/>
      <c r="FX14" s="173"/>
      <c r="FY14" s="173"/>
      <c r="FZ14" s="173"/>
      <c r="GA14" s="173"/>
      <c r="GB14" s="173"/>
      <c r="GC14" s="173"/>
      <c r="GD14" s="173"/>
      <c r="GE14" s="173"/>
      <c r="GF14" s="173"/>
      <c r="GG14" s="173"/>
      <c r="GH14" s="173"/>
      <c r="GI14" s="173"/>
      <c r="GJ14" s="173"/>
      <c r="GK14" s="173"/>
      <c r="GL14" s="173"/>
      <c r="GM14" s="173"/>
      <c r="GN14" s="173"/>
      <c r="GO14" s="173"/>
      <c r="GP14" s="173"/>
      <c r="GQ14" s="173"/>
      <c r="GR14" s="173"/>
      <c r="GS14" s="173"/>
      <c r="GT14" s="173"/>
      <c r="GU14" s="173"/>
      <c r="GV14" s="173"/>
      <c r="GW14" s="173"/>
      <c r="GX14" s="173"/>
      <c r="GY14" s="173"/>
      <c r="GZ14" s="173"/>
      <c r="HA14" s="173"/>
      <c r="HB14" s="173"/>
      <c r="HC14" s="173"/>
      <c r="HD14" s="173"/>
      <c r="HE14" s="173"/>
      <c r="HF14" s="173"/>
      <c r="HG14" s="173"/>
      <c r="HH14" s="173"/>
      <c r="HI14" s="173"/>
      <c r="HJ14" s="173"/>
      <c r="HK14" s="173"/>
      <c r="HL14" s="173"/>
      <c r="HM14" s="173"/>
      <c r="HN14" s="173"/>
      <c r="HO14" s="173"/>
      <c r="HP14" s="173"/>
      <c r="HQ14" s="173"/>
      <c r="HR14" s="173"/>
      <c r="HS14" s="173"/>
      <c r="HT14" s="173"/>
      <c r="HU14" s="173"/>
      <c r="HV14" s="173"/>
      <c r="HW14" s="173"/>
      <c r="HX14" s="173"/>
      <c r="HY14" s="173"/>
      <c r="HZ14" s="173"/>
      <c r="IA14" s="173"/>
      <c r="IB14" s="173"/>
      <c r="IC14" s="173"/>
      <c r="ID14" s="173"/>
      <c r="IE14" s="173"/>
      <c r="IF14" s="173"/>
      <c r="IG14" s="173"/>
      <c r="IH14" s="173"/>
      <c r="II14" s="173"/>
      <c r="IJ14" s="173"/>
      <c r="IK14" s="173"/>
      <c r="IL14" s="173"/>
      <c r="IM14" s="173"/>
      <c r="IN14" s="173"/>
      <c r="IO14" s="173"/>
    </row>
    <row r="15" spans="1:249" ht="25.15" customHeight="1">
      <c r="A15" s="176">
        <v>1</v>
      </c>
      <c r="B15" s="177" t="s">
        <v>125</v>
      </c>
      <c r="C15" s="178">
        <v>877.11</v>
      </c>
      <c r="D15" s="178">
        <v>89.29</v>
      </c>
      <c r="E15" s="178">
        <v>17.02</v>
      </c>
      <c r="F15" s="178">
        <v>0</v>
      </c>
      <c r="G15" s="178">
        <v>0</v>
      </c>
      <c r="H15" s="178">
        <v>0</v>
      </c>
      <c r="I15" s="178">
        <f>C15+F15</f>
        <v>877.11</v>
      </c>
      <c r="J15" s="178">
        <f>D15+G15</f>
        <v>89.29</v>
      </c>
      <c r="K15" s="178">
        <f>E15+H15</f>
        <v>17.02</v>
      </c>
      <c r="L15" s="178">
        <v>773.01</v>
      </c>
      <c r="M15" s="178">
        <v>78.7</v>
      </c>
      <c r="N15" s="178">
        <v>14.99</v>
      </c>
      <c r="O15" s="178">
        <v>0</v>
      </c>
      <c r="P15" s="178">
        <v>0</v>
      </c>
      <c r="Q15" s="178">
        <v>0</v>
      </c>
      <c r="R15" s="178">
        <f>L15+O15</f>
        <v>773.01</v>
      </c>
      <c r="S15" s="178">
        <f>M15+P15</f>
        <v>78.7</v>
      </c>
      <c r="T15" s="178">
        <f>N15+Q15</f>
        <v>14.99</v>
      </c>
      <c r="U15" s="178">
        <f>I15+R15</f>
        <v>1650.12</v>
      </c>
      <c r="V15" s="178">
        <f>J15+S15</f>
        <v>167.99</v>
      </c>
      <c r="W15" s="178">
        <f>K15+T15</f>
        <v>32.01</v>
      </c>
    </row>
    <row r="16" spans="1:249" ht="25.15" customHeight="1">
      <c r="A16" s="176">
        <v>2</v>
      </c>
      <c r="B16" s="179" t="s">
        <v>479</v>
      </c>
      <c r="C16" s="178">
        <v>7851.23</v>
      </c>
      <c r="D16" s="178">
        <v>799.3</v>
      </c>
      <c r="E16" s="178">
        <v>152.28</v>
      </c>
      <c r="F16" s="178">
        <v>11044.83</v>
      </c>
      <c r="G16" s="178">
        <v>1124.42</v>
      </c>
      <c r="H16" s="178">
        <v>214.24</v>
      </c>
      <c r="I16" s="178">
        <f t="shared" ref="I16:I19" si="0">C16+F16</f>
        <v>18896.059999999998</v>
      </c>
      <c r="J16" s="178">
        <f t="shared" ref="J16:J19" si="1">D16+G16</f>
        <v>1923.72</v>
      </c>
      <c r="K16" s="178">
        <f t="shared" ref="K16:K19" si="2">E16+H16</f>
        <v>366.52</v>
      </c>
      <c r="L16" s="178">
        <v>7072.41</v>
      </c>
      <c r="M16" s="178">
        <v>720.01</v>
      </c>
      <c r="N16" s="178">
        <v>137.18</v>
      </c>
      <c r="O16" s="178">
        <v>5321.57</v>
      </c>
      <c r="P16" s="178">
        <v>541.76</v>
      </c>
      <c r="Q16" s="178">
        <v>103.22</v>
      </c>
      <c r="R16" s="178">
        <f t="shared" ref="R16:R19" si="3">L16+O16</f>
        <v>12393.98</v>
      </c>
      <c r="S16" s="178">
        <f t="shared" ref="S16:S19" si="4">M16+P16</f>
        <v>1261.77</v>
      </c>
      <c r="T16" s="178">
        <f t="shared" ref="T16:T19" si="5">N16+Q16</f>
        <v>240.4</v>
      </c>
      <c r="U16" s="178">
        <f t="shared" ref="U16:U19" si="6">I16+R16</f>
        <v>31290.039999999997</v>
      </c>
      <c r="V16" s="178">
        <f t="shared" ref="V16:V19" si="7">J16+S16</f>
        <v>3185.49</v>
      </c>
      <c r="W16" s="178">
        <f t="shared" ref="W16:W19" si="8">K16+T16</f>
        <v>606.91999999999996</v>
      </c>
    </row>
    <row r="17" spans="1:23" ht="25.15" customHeight="1">
      <c r="A17" s="176">
        <v>3</v>
      </c>
      <c r="B17" s="179" t="s">
        <v>129</v>
      </c>
      <c r="C17" s="178">
        <v>493.24</v>
      </c>
      <c r="D17" s="178">
        <v>50.21</v>
      </c>
      <c r="E17" s="178">
        <v>9.57</v>
      </c>
      <c r="F17" s="178">
        <v>5976.78</v>
      </c>
      <c r="G17" s="178">
        <v>608.47</v>
      </c>
      <c r="H17" s="178">
        <v>115.93</v>
      </c>
      <c r="I17" s="178">
        <f t="shared" si="0"/>
        <v>6470.0199999999995</v>
      </c>
      <c r="J17" s="178">
        <f t="shared" si="1"/>
        <v>658.68000000000006</v>
      </c>
      <c r="K17" s="178">
        <f t="shared" si="2"/>
        <v>125.5</v>
      </c>
      <c r="L17" s="178">
        <v>301.68</v>
      </c>
      <c r="M17" s="178">
        <v>30.71</v>
      </c>
      <c r="N17" s="178">
        <v>5.85</v>
      </c>
      <c r="O17" s="178">
        <v>5483.32</v>
      </c>
      <c r="P17" s="178">
        <v>558.23</v>
      </c>
      <c r="Q17" s="178">
        <v>106.36</v>
      </c>
      <c r="R17" s="178">
        <f t="shared" si="3"/>
        <v>5785</v>
      </c>
      <c r="S17" s="178">
        <f t="shared" si="4"/>
        <v>588.94000000000005</v>
      </c>
      <c r="T17" s="178">
        <f t="shared" si="5"/>
        <v>112.21</v>
      </c>
      <c r="U17" s="178">
        <f t="shared" si="6"/>
        <v>12255.02</v>
      </c>
      <c r="V17" s="178">
        <f t="shared" si="7"/>
        <v>1247.6200000000001</v>
      </c>
      <c r="W17" s="178">
        <f t="shared" si="8"/>
        <v>237.70999999999998</v>
      </c>
    </row>
    <row r="18" spans="1:23" ht="25.15" customHeight="1">
      <c r="A18" s="176">
        <v>4</v>
      </c>
      <c r="B18" s="179" t="s">
        <v>127</v>
      </c>
      <c r="C18" s="178">
        <v>438.56</v>
      </c>
      <c r="D18" s="178">
        <v>44.65</v>
      </c>
      <c r="E18" s="178">
        <v>8.5</v>
      </c>
      <c r="F18" s="178">
        <v>190.05</v>
      </c>
      <c r="G18" s="178">
        <v>19.350000000000001</v>
      </c>
      <c r="H18" s="178">
        <v>3.68</v>
      </c>
      <c r="I18" s="178">
        <f t="shared" si="0"/>
        <v>628.61</v>
      </c>
      <c r="J18" s="178">
        <f t="shared" si="1"/>
        <v>64</v>
      </c>
      <c r="K18" s="178">
        <f t="shared" si="2"/>
        <v>12.18</v>
      </c>
      <c r="L18" s="178">
        <v>386.5</v>
      </c>
      <c r="M18" s="178">
        <v>39.35</v>
      </c>
      <c r="N18" s="178">
        <v>7.5</v>
      </c>
      <c r="O18" s="178">
        <v>167.49</v>
      </c>
      <c r="P18" s="178">
        <v>17.05</v>
      </c>
      <c r="Q18" s="178">
        <v>3.25</v>
      </c>
      <c r="R18" s="178">
        <f t="shared" si="3"/>
        <v>553.99</v>
      </c>
      <c r="S18" s="178">
        <f t="shared" si="4"/>
        <v>56.400000000000006</v>
      </c>
      <c r="T18" s="178">
        <f t="shared" si="5"/>
        <v>10.75</v>
      </c>
      <c r="U18" s="178">
        <f t="shared" si="6"/>
        <v>1182.5999999999999</v>
      </c>
      <c r="V18" s="178">
        <f t="shared" si="7"/>
        <v>120.4</v>
      </c>
      <c r="W18" s="178">
        <f t="shared" si="8"/>
        <v>22.93</v>
      </c>
    </row>
    <row r="19" spans="1:23" ht="25.15" customHeight="1">
      <c r="A19" s="176">
        <v>5</v>
      </c>
      <c r="B19" s="177" t="s">
        <v>128</v>
      </c>
      <c r="C19" s="178">
        <v>284.45999999999998</v>
      </c>
      <c r="D19" s="178">
        <v>28.96</v>
      </c>
      <c r="E19" s="178">
        <v>5.52</v>
      </c>
      <c r="F19" s="178">
        <v>0</v>
      </c>
      <c r="G19" s="178">
        <v>0</v>
      </c>
      <c r="H19" s="178">
        <v>0</v>
      </c>
      <c r="I19" s="178">
        <f t="shared" si="0"/>
        <v>284.45999999999998</v>
      </c>
      <c r="J19" s="178">
        <f t="shared" si="1"/>
        <v>28.96</v>
      </c>
      <c r="K19" s="178">
        <f t="shared" si="2"/>
        <v>5.52</v>
      </c>
      <c r="L19" s="178">
        <v>251.7</v>
      </c>
      <c r="M19" s="178">
        <v>25.62</v>
      </c>
      <c r="N19" s="178">
        <v>4.8899999999999997</v>
      </c>
      <c r="O19" s="178">
        <v>0</v>
      </c>
      <c r="P19" s="178">
        <v>0</v>
      </c>
      <c r="Q19" s="178">
        <v>0</v>
      </c>
      <c r="R19" s="178">
        <f t="shared" si="3"/>
        <v>251.7</v>
      </c>
      <c r="S19" s="178">
        <f t="shared" si="4"/>
        <v>25.62</v>
      </c>
      <c r="T19" s="178">
        <f t="shared" si="5"/>
        <v>4.8899999999999997</v>
      </c>
      <c r="U19" s="178">
        <f t="shared" si="6"/>
        <v>536.16</v>
      </c>
      <c r="V19" s="178">
        <f t="shared" si="7"/>
        <v>54.58</v>
      </c>
      <c r="W19" s="178">
        <f t="shared" si="8"/>
        <v>10.41</v>
      </c>
    </row>
    <row r="20" spans="1:23" ht="25.15" customHeight="1">
      <c r="A20" s="1151" t="s">
        <v>243</v>
      </c>
      <c r="B20" s="1152"/>
      <c r="C20" s="178"/>
      <c r="D20" s="178"/>
      <c r="E20" s="178"/>
      <c r="F20" s="178"/>
      <c r="G20" s="178"/>
      <c r="H20" s="178"/>
      <c r="I20" s="178"/>
      <c r="J20" s="178"/>
      <c r="K20" s="178"/>
      <c r="L20" s="178"/>
      <c r="M20" s="178"/>
      <c r="N20" s="178"/>
      <c r="O20" s="178"/>
      <c r="P20" s="178"/>
      <c r="Q20" s="178"/>
      <c r="R20" s="178"/>
      <c r="S20" s="178"/>
      <c r="T20" s="178"/>
      <c r="U20" s="178"/>
      <c r="V20" s="178"/>
      <c r="W20" s="178"/>
    </row>
    <row r="21" spans="1:23" ht="20.45" customHeight="1">
      <c r="A21" s="176">
        <v>6</v>
      </c>
      <c r="B21" s="177" t="s">
        <v>130</v>
      </c>
      <c r="C21" s="178">
        <v>11289.9</v>
      </c>
      <c r="D21" s="178">
        <v>1149.3699999999999</v>
      </c>
      <c r="E21" s="178">
        <v>218.99</v>
      </c>
      <c r="F21" s="178">
        <v>988.61</v>
      </c>
      <c r="G21" s="178">
        <v>100.65</v>
      </c>
      <c r="H21" s="178">
        <v>19.170000000000002</v>
      </c>
      <c r="I21" s="178">
        <f>C21+F21</f>
        <v>12278.51</v>
      </c>
      <c r="J21" s="178">
        <f t="shared" ref="J21:K21" si="9">D21+G21</f>
        <v>1250.02</v>
      </c>
      <c r="K21" s="178">
        <f t="shared" si="9"/>
        <v>238.16000000000003</v>
      </c>
      <c r="L21" s="178"/>
      <c r="M21" s="178"/>
      <c r="N21" s="178"/>
      <c r="O21" s="178"/>
      <c r="P21" s="178"/>
      <c r="Q21" s="178"/>
      <c r="R21" s="178"/>
      <c r="S21" s="178"/>
      <c r="T21" s="178"/>
      <c r="U21" s="178">
        <f>I21</f>
        <v>12278.51</v>
      </c>
      <c r="V21" s="178">
        <f>J21</f>
        <v>1250.02</v>
      </c>
      <c r="W21" s="178">
        <f>K21</f>
        <v>238.16000000000003</v>
      </c>
    </row>
    <row r="22" spans="1:23" ht="20.45" customHeight="1">
      <c r="A22" s="176">
        <v>7</v>
      </c>
      <c r="B22" s="177" t="s">
        <v>131</v>
      </c>
      <c r="C22" s="178"/>
      <c r="D22" s="178"/>
      <c r="E22" s="178"/>
      <c r="F22" s="178"/>
      <c r="G22" s="178"/>
      <c r="H22" s="178"/>
      <c r="I22" s="178"/>
      <c r="J22" s="178"/>
      <c r="K22" s="178"/>
      <c r="L22" s="178"/>
      <c r="M22" s="178"/>
      <c r="N22" s="178"/>
      <c r="O22" s="178"/>
      <c r="P22" s="178"/>
      <c r="Q22" s="178"/>
      <c r="R22" s="178"/>
      <c r="S22" s="178"/>
      <c r="T22" s="178"/>
      <c r="U22" s="178"/>
      <c r="V22" s="178"/>
      <c r="W22" s="178"/>
    </row>
    <row r="23" spans="1:23" ht="20.45" customHeight="1">
      <c r="A23" s="176">
        <v>8</v>
      </c>
      <c r="B23" s="177" t="s">
        <v>708</v>
      </c>
      <c r="C23" s="178"/>
      <c r="D23" s="178"/>
      <c r="E23" s="178"/>
      <c r="F23" s="178"/>
      <c r="G23" s="178"/>
      <c r="H23" s="178"/>
      <c r="I23" s="178"/>
      <c r="J23" s="178"/>
      <c r="K23" s="178"/>
      <c r="L23" s="178"/>
      <c r="M23" s="178"/>
      <c r="N23" s="178"/>
      <c r="O23" s="178"/>
      <c r="P23" s="178"/>
      <c r="Q23" s="178"/>
      <c r="R23" s="178"/>
      <c r="S23" s="178"/>
      <c r="T23" s="178"/>
      <c r="U23" s="178"/>
      <c r="V23" s="178"/>
      <c r="W23" s="178"/>
    </row>
    <row r="24" spans="1:23" ht="21.6" customHeight="1">
      <c r="A24" s="1149" t="s">
        <v>17</v>
      </c>
      <c r="B24" s="1150"/>
      <c r="C24" s="175">
        <f t="shared" ref="C24:W24" si="10">SUM(C15:C23)</f>
        <v>21234.5</v>
      </c>
      <c r="D24" s="175">
        <f t="shared" si="10"/>
        <v>2161.7799999999997</v>
      </c>
      <c r="E24" s="175">
        <f t="shared" si="10"/>
        <v>411.88</v>
      </c>
      <c r="F24" s="175">
        <f t="shared" si="10"/>
        <v>18200.27</v>
      </c>
      <c r="G24" s="175">
        <f t="shared" si="10"/>
        <v>1852.89</v>
      </c>
      <c r="H24" s="175">
        <f t="shared" si="10"/>
        <v>353.02000000000004</v>
      </c>
      <c r="I24" s="175">
        <f t="shared" si="10"/>
        <v>39434.769999999997</v>
      </c>
      <c r="J24" s="175">
        <f t="shared" si="10"/>
        <v>4014.67</v>
      </c>
      <c r="K24" s="175">
        <f t="shared" si="10"/>
        <v>764.89999999999986</v>
      </c>
      <c r="L24" s="175">
        <f t="shared" si="10"/>
        <v>8785.3000000000011</v>
      </c>
      <c r="M24" s="175">
        <f t="shared" si="10"/>
        <v>894.3900000000001</v>
      </c>
      <c r="N24" s="175">
        <f t="shared" si="10"/>
        <v>170.41</v>
      </c>
      <c r="O24" s="175">
        <f t="shared" si="10"/>
        <v>10972.38</v>
      </c>
      <c r="P24" s="175">
        <f t="shared" si="10"/>
        <v>1117.04</v>
      </c>
      <c r="Q24" s="175">
        <f t="shared" si="10"/>
        <v>212.82999999999998</v>
      </c>
      <c r="R24" s="175">
        <f t="shared" si="10"/>
        <v>19757.68</v>
      </c>
      <c r="S24" s="175">
        <f t="shared" si="10"/>
        <v>2011.43</v>
      </c>
      <c r="T24" s="175">
        <f t="shared" si="10"/>
        <v>383.24</v>
      </c>
      <c r="U24" s="175">
        <f t="shared" si="10"/>
        <v>59192.45</v>
      </c>
      <c r="V24" s="175">
        <f t="shared" si="10"/>
        <v>6026.0999999999985</v>
      </c>
      <c r="W24" s="175">
        <f t="shared" si="10"/>
        <v>1148.1399999999999</v>
      </c>
    </row>
    <row r="25" spans="1:23" ht="34.15" customHeight="1">
      <c r="A25" s="1148" t="s">
        <v>1073</v>
      </c>
      <c r="B25" s="1148"/>
      <c r="C25" s="1148"/>
      <c r="D25" s="1148"/>
      <c r="E25" s="1148"/>
      <c r="F25" s="1148"/>
      <c r="G25" s="1148"/>
      <c r="H25" s="1148"/>
      <c r="I25" s="1148"/>
      <c r="J25" s="1148"/>
      <c r="K25" s="1148"/>
      <c r="L25" s="1148"/>
      <c r="M25" s="1148"/>
      <c r="N25" s="1148"/>
      <c r="O25" s="1148"/>
      <c r="P25" s="1148"/>
      <c r="Q25" s="1148"/>
      <c r="R25" s="1148"/>
      <c r="S25" s="1148"/>
      <c r="T25" s="1148"/>
      <c r="U25" s="1148"/>
      <c r="V25" s="1148"/>
      <c r="W25" s="1148"/>
    </row>
    <row r="27" spans="1:23">
      <c r="A27" s="1127"/>
      <c r="B27" s="1127"/>
      <c r="C27" s="1127"/>
      <c r="D27" s="1127"/>
      <c r="E27" s="1127"/>
      <c r="F27" s="1127"/>
      <c r="G27" s="1127"/>
      <c r="H27" s="1127"/>
      <c r="I27" s="1127"/>
      <c r="J27" s="180"/>
      <c r="K27" s="180"/>
      <c r="L27" s="180"/>
      <c r="M27" s="180"/>
      <c r="N27" s="180"/>
      <c r="O27" s="1127"/>
      <c r="P27" s="1127"/>
      <c r="Q27" s="1127"/>
      <c r="R27" s="1127"/>
      <c r="S27" s="1127"/>
      <c r="T27" s="1127"/>
      <c r="U27" s="1127"/>
    </row>
    <row r="29" spans="1:23" ht="15.75">
      <c r="A29" s="181" t="s">
        <v>1054</v>
      </c>
      <c r="B29" s="181"/>
      <c r="C29" s="181"/>
      <c r="D29" s="181"/>
      <c r="E29" s="181"/>
      <c r="F29" s="181"/>
      <c r="G29" s="181"/>
      <c r="H29" s="181"/>
      <c r="I29" s="181"/>
      <c r="J29" s="181"/>
      <c r="K29" s="181"/>
      <c r="L29" s="181"/>
      <c r="M29" s="181"/>
      <c r="N29" s="181"/>
      <c r="R29" s="1129" t="s">
        <v>1056</v>
      </c>
      <c r="S29" s="1129"/>
      <c r="T29" s="1129"/>
      <c r="U29" s="1129"/>
    </row>
    <row r="30" spans="1:23" ht="15.75">
      <c r="A30" s="1128" t="s">
        <v>13</v>
      </c>
      <c r="B30" s="1128"/>
      <c r="C30" s="1128"/>
      <c r="D30" s="1128"/>
      <c r="E30" s="1128"/>
      <c r="F30" s="1128"/>
      <c r="G30" s="1128"/>
      <c r="H30" s="1128"/>
      <c r="I30" s="1128"/>
      <c r="J30" s="1128"/>
      <c r="K30" s="1128"/>
      <c r="L30" s="1128"/>
      <c r="M30" s="1128"/>
      <c r="N30" s="1128"/>
      <c r="O30" s="1128"/>
      <c r="P30" s="1128"/>
      <c r="Q30" s="1128"/>
      <c r="R30" s="1128"/>
      <c r="S30" s="1128"/>
      <c r="T30" s="1128"/>
      <c r="U30" s="1128"/>
    </row>
    <row r="31" spans="1:23" ht="15.75">
      <c r="A31" s="1128" t="s">
        <v>968</v>
      </c>
      <c r="B31" s="1128"/>
      <c r="C31" s="1128"/>
      <c r="D31" s="1128"/>
      <c r="E31" s="1128"/>
      <c r="F31" s="1128"/>
      <c r="G31" s="1128"/>
      <c r="H31" s="1128"/>
      <c r="I31" s="1128"/>
      <c r="J31" s="1128"/>
      <c r="K31" s="1128"/>
      <c r="L31" s="1128"/>
      <c r="M31" s="1128"/>
      <c r="N31" s="1128"/>
      <c r="O31" s="1128"/>
      <c r="P31" s="1128"/>
      <c r="Q31" s="1128"/>
      <c r="R31" s="1128"/>
      <c r="S31" s="1128"/>
      <c r="T31" s="1128"/>
      <c r="U31" s="1128"/>
    </row>
    <row r="32" spans="1:23">
      <c r="R32" s="1126" t="s">
        <v>83</v>
      </c>
      <c r="S32" s="1126"/>
      <c r="T32" s="1126"/>
      <c r="U32" s="1126"/>
      <c r="V32" s="1126"/>
      <c r="W32" s="1126"/>
    </row>
    <row r="39" spans="7:14">
      <c r="G39" s="173"/>
      <c r="J39" s="173"/>
      <c r="N39" s="173"/>
    </row>
    <row r="41" spans="7:14">
      <c r="L41" s="173"/>
      <c r="N41" s="173"/>
    </row>
    <row r="49" spans="17:20">
      <c r="Q49" s="173"/>
      <c r="R49" s="173"/>
      <c r="S49" s="173"/>
      <c r="T49" s="173"/>
    </row>
    <row r="57" spans="17:20">
      <c r="Q57" s="173"/>
      <c r="R57" s="173"/>
      <c r="S57" s="173"/>
      <c r="T57" s="173"/>
    </row>
    <row r="69" spans="4:7">
      <c r="D69" s="173"/>
      <c r="G69" s="173"/>
    </row>
    <row r="77" spans="4:7">
      <c r="F77" s="173"/>
      <c r="G77" s="173"/>
    </row>
  </sheetData>
  <mergeCells count="26">
    <mergeCell ref="A25:W25"/>
    <mergeCell ref="A24:B24"/>
    <mergeCell ref="A20:B20"/>
    <mergeCell ref="A14:B14"/>
    <mergeCell ref="O11:Q11"/>
    <mergeCell ref="V9:W9"/>
    <mergeCell ref="A10:A11"/>
    <mergeCell ref="B10:B11"/>
    <mergeCell ref="C10:K10"/>
    <mergeCell ref="L10:T10"/>
    <mergeCell ref="U10:W11"/>
    <mergeCell ref="R11:T11"/>
    <mergeCell ref="O1:U1"/>
    <mergeCell ref="B4:U4"/>
    <mergeCell ref="B6:U6"/>
    <mergeCell ref="A8:B8"/>
    <mergeCell ref="C11:E11"/>
    <mergeCell ref="F11:H11"/>
    <mergeCell ref="I11:K11"/>
    <mergeCell ref="L11:N11"/>
    <mergeCell ref="R32:W32"/>
    <mergeCell ref="A27:I27"/>
    <mergeCell ref="O27:U27"/>
    <mergeCell ref="A30:U30"/>
    <mergeCell ref="R29:U29"/>
    <mergeCell ref="A31:U31"/>
  </mergeCells>
  <printOptions horizontalCentered="1"/>
  <pageMargins left="0.70866141732283472" right="0.70866141732283472" top="0.23622047244094491" bottom="0" header="0.31496062992125984" footer="0.31496062992125984"/>
  <pageSetup paperSize="9" scale="52" orientation="landscape" r:id="rId1"/>
  <colBreaks count="1" manualBreakCount="1">
    <brk id="23" max="1048575" man="1"/>
  </colBreaks>
</worksheet>
</file>

<file path=xl/worksheets/sheet7.xml><?xml version="1.0" encoding="utf-8"?>
<worksheet xmlns="http://schemas.openxmlformats.org/spreadsheetml/2006/main" xmlns:r="http://schemas.openxmlformats.org/officeDocument/2006/relationships">
  <sheetPr>
    <pageSetUpPr fitToPage="1"/>
  </sheetPr>
  <dimension ref="A1:L38"/>
  <sheetViews>
    <sheetView view="pageBreakPreview" topLeftCell="A10" zoomScale="90" zoomScaleNormal="90" zoomScaleSheetLayoutView="90" workbookViewId="0">
      <selection activeCell="I37" sqref="I37:J37"/>
    </sheetView>
  </sheetViews>
  <sheetFormatPr defaultRowHeight="12.75"/>
  <cols>
    <col min="1" max="1" width="11.28515625" style="83" customWidth="1"/>
    <col min="2" max="2" width="16.7109375" style="83" customWidth="1"/>
    <col min="3" max="3" width="15.28515625" style="83" customWidth="1"/>
    <col min="4" max="4" width="17.42578125" style="83" customWidth="1"/>
    <col min="5" max="5" width="16.140625" style="83" customWidth="1"/>
    <col min="6" max="6" width="16" style="83" customWidth="1"/>
    <col min="7" max="7" width="14.85546875" style="83" customWidth="1"/>
    <col min="8" max="8" width="17.140625" style="83" customWidth="1"/>
    <col min="9" max="9" width="15" style="83" customWidth="1"/>
    <col min="10" max="10" width="13.85546875" style="83" customWidth="1"/>
    <col min="11" max="11" width="12" style="83" customWidth="1"/>
    <col min="12" max="12" width="11.85546875" style="83" customWidth="1"/>
    <col min="13" max="256" width="9.140625" style="83"/>
    <col min="257" max="257" width="8.28515625" style="83" customWidth="1"/>
    <col min="258" max="258" width="15.5703125" style="83" customWidth="1"/>
    <col min="259" max="259" width="15.28515625" style="83" customWidth="1"/>
    <col min="260" max="260" width="17.42578125" style="83" customWidth="1"/>
    <col min="261" max="261" width="16.140625" style="83" customWidth="1"/>
    <col min="262" max="262" width="16" style="83" customWidth="1"/>
    <col min="263" max="263" width="14.85546875" style="83" customWidth="1"/>
    <col min="264" max="264" width="17.140625" style="83" customWidth="1"/>
    <col min="265" max="265" width="15" style="83" customWidth="1"/>
    <col min="266" max="266" width="12.42578125" style="83" customWidth="1"/>
    <col min="267" max="267" width="12" style="83" customWidth="1"/>
    <col min="268" max="268" width="11.85546875" style="83" customWidth="1"/>
    <col min="269" max="512" width="9.140625" style="83"/>
    <col min="513" max="513" width="8.28515625" style="83" customWidth="1"/>
    <col min="514" max="514" width="15.5703125" style="83" customWidth="1"/>
    <col min="515" max="515" width="15.28515625" style="83" customWidth="1"/>
    <col min="516" max="516" width="17.42578125" style="83" customWidth="1"/>
    <col min="517" max="517" width="16.140625" style="83" customWidth="1"/>
    <col min="518" max="518" width="16" style="83" customWidth="1"/>
    <col min="519" max="519" width="14.85546875" style="83" customWidth="1"/>
    <col min="520" max="520" width="17.140625" style="83" customWidth="1"/>
    <col min="521" max="521" width="15" style="83" customWidth="1"/>
    <col min="522" max="522" width="12.42578125" style="83" customWidth="1"/>
    <col min="523" max="523" width="12" style="83" customWidth="1"/>
    <col min="524" max="524" width="11.85546875" style="83" customWidth="1"/>
    <col min="525" max="768" width="9.140625" style="83"/>
    <col min="769" max="769" width="8.28515625" style="83" customWidth="1"/>
    <col min="770" max="770" width="15.5703125" style="83" customWidth="1"/>
    <col min="771" max="771" width="15.28515625" style="83" customWidth="1"/>
    <col min="772" max="772" width="17.42578125" style="83" customWidth="1"/>
    <col min="773" max="773" width="16.140625" style="83" customWidth="1"/>
    <col min="774" max="774" width="16" style="83" customWidth="1"/>
    <col min="775" max="775" width="14.85546875" style="83" customWidth="1"/>
    <col min="776" max="776" width="17.140625" style="83" customWidth="1"/>
    <col min="777" max="777" width="15" style="83" customWidth="1"/>
    <col min="778" max="778" width="12.42578125" style="83" customWidth="1"/>
    <col min="779" max="779" width="12" style="83" customWidth="1"/>
    <col min="780" max="780" width="11.85546875" style="83" customWidth="1"/>
    <col min="781" max="1024" width="9.140625" style="83"/>
    <col min="1025" max="1025" width="8.28515625" style="83" customWidth="1"/>
    <col min="1026" max="1026" width="15.5703125" style="83" customWidth="1"/>
    <col min="1027" max="1027" width="15.28515625" style="83" customWidth="1"/>
    <col min="1028" max="1028" width="17.42578125" style="83" customWidth="1"/>
    <col min="1029" max="1029" width="16.140625" style="83" customWidth="1"/>
    <col min="1030" max="1030" width="16" style="83" customWidth="1"/>
    <col min="1031" max="1031" width="14.85546875" style="83" customWidth="1"/>
    <col min="1032" max="1032" width="17.140625" style="83" customWidth="1"/>
    <col min="1033" max="1033" width="15" style="83" customWidth="1"/>
    <col min="1034" max="1034" width="12.42578125" style="83" customWidth="1"/>
    <col min="1035" max="1035" width="12" style="83" customWidth="1"/>
    <col min="1036" max="1036" width="11.85546875" style="83" customWidth="1"/>
    <col min="1037" max="1280" width="9.140625" style="83"/>
    <col min="1281" max="1281" width="8.28515625" style="83" customWidth="1"/>
    <col min="1282" max="1282" width="15.5703125" style="83" customWidth="1"/>
    <col min="1283" max="1283" width="15.28515625" style="83" customWidth="1"/>
    <col min="1284" max="1284" width="17.42578125" style="83" customWidth="1"/>
    <col min="1285" max="1285" width="16.140625" style="83" customWidth="1"/>
    <col min="1286" max="1286" width="16" style="83" customWidth="1"/>
    <col min="1287" max="1287" width="14.85546875" style="83" customWidth="1"/>
    <col min="1288" max="1288" width="17.140625" style="83" customWidth="1"/>
    <col min="1289" max="1289" width="15" style="83" customWidth="1"/>
    <col min="1290" max="1290" width="12.42578125" style="83" customWidth="1"/>
    <col min="1291" max="1291" width="12" style="83" customWidth="1"/>
    <col min="1292" max="1292" width="11.85546875" style="83" customWidth="1"/>
    <col min="1293" max="1536" width="9.140625" style="83"/>
    <col min="1537" max="1537" width="8.28515625" style="83" customWidth="1"/>
    <col min="1538" max="1538" width="15.5703125" style="83" customWidth="1"/>
    <col min="1539" max="1539" width="15.28515625" style="83" customWidth="1"/>
    <col min="1540" max="1540" width="17.42578125" style="83" customWidth="1"/>
    <col min="1541" max="1541" width="16.140625" style="83" customWidth="1"/>
    <col min="1542" max="1542" width="16" style="83" customWidth="1"/>
    <col min="1543" max="1543" width="14.85546875" style="83" customWidth="1"/>
    <col min="1544" max="1544" width="17.140625" style="83" customWidth="1"/>
    <col min="1545" max="1545" width="15" style="83" customWidth="1"/>
    <col min="1546" max="1546" width="12.42578125" style="83" customWidth="1"/>
    <col min="1547" max="1547" width="12" style="83" customWidth="1"/>
    <col min="1548" max="1548" width="11.85546875" style="83" customWidth="1"/>
    <col min="1549" max="1792" width="9.140625" style="83"/>
    <col min="1793" max="1793" width="8.28515625" style="83" customWidth="1"/>
    <col min="1794" max="1794" width="15.5703125" style="83" customWidth="1"/>
    <col min="1795" max="1795" width="15.28515625" style="83" customWidth="1"/>
    <col min="1796" max="1796" width="17.42578125" style="83" customWidth="1"/>
    <col min="1797" max="1797" width="16.140625" style="83" customWidth="1"/>
    <col min="1798" max="1798" width="16" style="83" customWidth="1"/>
    <col min="1799" max="1799" width="14.85546875" style="83" customWidth="1"/>
    <col min="1800" max="1800" width="17.140625" style="83" customWidth="1"/>
    <col min="1801" max="1801" width="15" style="83" customWidth="1"/>
    <col min="1802" max="1802" width="12.42578125" style="83" customWidth="1"/>
    <col min="1803" max="1803" width="12" style="83" customWidth="1"/>
    <col min="1804" max="1804" width="11.85546875" style="83" customWidth="1"/>
    <col min="1805" max="2048" width="9.140625" style="83"/>
    <col min="2049" max="2049" width="8.28515625" style="83" customWidth="1"/>
    <col min="2050" max="2050" width="15.5703125" style="83" customWidth="1"/>
    <col min="2051" max="2051" width="15.28515625" style="83" customWidth="1"/>
    <col min="2052" max="2052" width="17.42578125" style="83" customWidth="1"/>
    <col min="2053" max="2053" width="16.140625" style="83" customWidth="1"/>
    <col min="2054" max="2054" width="16" style="83" customWidth="1"/>
    <col min="2055" max="2055" width="14.85546875" style="83" customWidth="1"/>
    <col min="2056" max="2056" width="17.140625" style="83" customWidth="1"/>
    <col min="2057" max="2057" width="15" style="83" customWidth="1"/>
    <col min="2058" max="2058" width="12.42578125" style="83" customWidth="1"/>
    <col min="2059" max="2059" width="12" style="83" customWidth="1"/>
    <col min="2060" max="2060" width="11.85546875" style="83" customWidth="1"/>
    <col min="2061" max="2304" width="9.140625" style="83"/>
    <col min="2305" max="2305" width="8.28515625" style="83" customWidth="1"/>
    <col min="2306" max="2306" width="15.5703125" style="83" customWidth="1"/>
    <col min="2307" max="2307" width="15.28515625" style="83" customWidth="1"/>
    <col min="2308" max="2308" width="17.42578125" style="83" customWidth="1"/>
    <col min="2309" max="2309" width="16.140625" style="83" customWidth="1"/>
    <col min="2310" max="2310" width="16" style="83" customWidth="1"/>
    <col min="2311" max="2311" width="14.85546875" style="83" customWidth="1"/>
    <col min="2312" max="2312" width="17.140625" style="83" customWidth="1"/>
    <col min="2313" max="2313" width="15" style="83" customWidth="1"/>
    <col min="2314" max="2314" width="12.42578125" style="83" customWidth="1"/>
    <col min="2315" max="2315" width="12" style="83" customWidth="1"/>
    <col min="2316" max="2316" width="11.85546875" style="83" customWidth="1"/>
    <col min="2317" max="2560" width="9.140625" style="83"/>
    <col min="2561" max="2561" width="8.28515625" style="83" customWidth="1"/>
    <col min="2562" max="2562" width="15.5703125" style="83" customWidth="1"/>
    <col min="2563" max="2563" width="15.28515625" style="83" customWidth="1"/>
    <col min="2564" max="2564" width="17.42578125" style="83" customWidth="1"/>
    <col min="2565" max="2565" width="16.140625" style="83" customWidth="1"/>
    <col min="2566" max="2566" width="16" style="83" customWidth="1"/>
    <col min="2567" max="2567" width="14.85546875" style="83" customWidth="1"/>
    <col min="2568" max="2568" width="17.140625" style="83" customWidth="1"/>
    <col min="2569" max="2569" width="15" style="83" customWidth="1"/>
    <col min="2570" max="2570" width="12.42578125" style="83" customWidth="1"/>
    <col min="2571" max="2571" width="12" style="83" customWidth="1"/>
    <col min="2572" max="2572" width="11.85546875" style="83" customWidth="1"/>
    <col min="2573" max="2816" width="9.140625" style="83"/>
    <col min="2817" max="2817" width="8.28515625" style="83" customWidth="1"/>
    <col min="2818" max="2818" width="15.5703125" style="83" customWidth="1"/>
    <col min="2819" max="2819" width="15.28515625" style="83" customWidth="1"/>
    <col min="2820" max="2820" width="17.42578125" style="83" customWidth="1"/>
    <col min="2821" max="2821" width="16.140625" style="83" customWidth="1"/>
    <col min="2822" max="2822" width="16" style="83" customWidth="1"/>
    <col min="2823" max="2823" width="14.85546875" style="83" customWidth="1"/>
    <col min="2824" max="2824" width="17.140625" style="83" customWidth="1"/>
    <col min="2825" max="2825" width="15" style="83" customWidth="1"/>
    <col min="2826" max="2826" width="12.42578125" style="83" customWidth="1"/>
    <col min="2827" max="2827" width="12" style="83" customWidth="1"/>
    <col min="2828" max="2828" width="11.85546875" style="83" customWidth="1"/>
    <col min="2829" max="3072" width="9.140625" style="83"/>
    <col min="3073" max="3073" width="8.28515625" style="83" customWidth="1"/>
    <col min="3074" max="3074" width="15.5703125" style="83" customWidth="1"/>
    <col min="3075" max="3075" width="15.28515625" style="83" customWidth="1"/>
    <col min="3076" max="3076" width="17.42578125" style="83" customWidth="1"/>
    <col min="3077" max="3077" width="16.140625" style="83" customWidth="1"/>
    <col min="3078" max="3078" width="16" style="83" customWidth="1"/>
    <col min="3079" max="3079" width="14.85546875" style="83" customWidth="1"/>
    <col min="3080" max="3080" width="17.140625" style="83" customWidth="1"/>
    <col min="3081" max="3081" width="15" style="83" customWidth="1"/>
    <col min="3082" max="3082" width="12.42578125" style="83" customWidth="1"/>
    <col min="3083" max="3083" width="12" style="83" customWidth="1"/>
    <col min="3084" max="3084" width="11.85546875" style="83" customWidth="1"/>
    <col min="3085" max="3328" width="9.140625" style="83"/>
    <col min="3329" max="3329" width="8.28515625" style="83" customWidth="1"/>
    <col min="3330" max="3330" width="15.5703125" style="83" customWidth="1"/>
    <col min="3331" max="3331" width="15.28515625" style="83" customWidth="1"/>
    <col min="3332" max="3332" width="17.42578125" style="83" customWidth="1"/>
    <col min="3333" max="3333" width="16.140625" style="83" customWidth="1"/>
    <col min="3334" max="3334" width="16" style="83" customWidth="1"/>
    <col min="3335" max="3335" width="14.85546875" style="83" customWidth="1"/>
    <col min="3336" max="3336" width="17.140625" style="83" customWidth="1"/>
    <col min="3337" max="3337" width="15" style="83" customWidth="1"/>
    <col min="3338" max="3338" width="12.42578125" style="83" customWidth="1"/>
    <col min="3339" max="3339" width="12" style="83" customWidth="1"/>
    <col min="3340" max="3340" width="11.85546875" style="83" customWidth="1"/>
    <col min="3341" max="3584" width="9.140625" style="83"/>
    <col min="3585" max="3585" width="8.28515625" style="83" customWidth="1"/>
    <col min="3586" max="3586" width="15.5703125" style="83" customWidth="1"/>
    <col min="3587" max="3587" width="15.28515625" style="83" customWidth="1"/>
    <col min="3588" max="3588" width="17.42578125" style="83" customWidth="1"/>
    <col min="3589" max="3589" width="16.140625" style="83" customWidth="1"/>
    <col min="3590" max="3590" width="16" style="83" customWidth="1"/>
    <col min="3591" max="3591" width="14.85546875" style="83" customWidth="1"/>
    <col min="3592" max="3592" width="17.140625" style="83" customWidth="1"/>
    <col min="3593" max="3593" width="15" style="83" customWidth="1"/>
    <col min="3594" max="3594" width="12.42578125" style="83" customWidth="1"/>
    <col min="3595" max="3595" width="12" style="83" customWidth="1"/>
    <col min="3596" max="3596" width="11.85546875" style="83" customWidth="1"/>
    <col min="3597" max="3840" width="9.140625" style="83"/>
    <col min="3841" max="3841" width="8.28515625" style="83" customWidth="1"/>
    <col min="3842" max="3842" width="15.5703125" style="83" customWidth="1"/>
    <col min="3843" max="3843" width="15.28515625" style="83" customWidth="1"/>
    <col min="3844" max="3844" width="17.42578125" style="83" customWidth="1"/>
    <col min="3845" max="3845" width="16.140625" style="83" customWidth="1"/>
    <col min="3846" max="3846" width="16" style="83" customWidth="1"/>
    <col min="3847" max="3847" width="14.85546875" style="83" customWidth="1"/>
    <col min="3848" max="3848" width="17.140625" style="83" customWidth="1"/>
    <col min="3849" max="3849" width="15" style="83" customWidth="1"/>
    <col min="3850" max="3850" width="12.42578125" style="83" customWidth="1"/>
    <col min="3851" max="3851" width="12" style="83" customWidth="1"/>
    <col min="3852" max="3852" width="11.85546875" style="83" customWidth="1"/>
    <col min="3853" max="4096" width="9.140625" style="83"/>
    <col min="4097" max="4097" width="8.28515625" style="83" customWidth="1"/>
    <col min="4098" max="4098" width="15.5703125" style="83" customWidth="1"/>
    <col min="4099" max="4099" width="15.28515625" style="83" customWidth="1"/>
    <col min="4100" max="4100" width="17.42578125" style="83" customWidth="1"/>
    <col min="4101" max="4101" width="16.140625" style="83" customWidth="1"/>
    <col min="4102" max="4102" width="16" style="83" customWidth="1"/>
    <col min="4103" max="4103" width="14.85546875" style="83" customWidth="1"/>
    <col min="4104" max="4104" width="17.140625" style="83" customWidth="1"/>
    <col min="4105" max="4105" width="15" style="83" customWidth="1"/>
    <col min="4106" max="4106" width="12.42578125" style="83" customWidth="1"/>
    <col min="4107" max="4107" width="12" style="83" customWidth="1"/>
    <col min="4108" max="4108" width="11.85546875" style="83" customWidth="1"/>
    <col min="4109" max="4352" width="9.140625" style="83"/>
    <col min="4353" max="4353" width="8.28515625" style="83" customWidth="1"/>
    <col min="4354" max="4354" width="15.5703125" style="83" customWidth="1"/>
    <col min="4355" max="4355" width="15.28515625" style="83" customWidth="1"/>
    <col min="4356" max="4356" width="17.42578125" style="83" customWidth="1"/>
    <col min="4357" max="4357" width="16.140625" style="83" customWidth="1"/>
    <col min="4358" max="4358" width="16" style="83" customWidth="1"/>
    <col min="4359" max="4359" width="14.85546875" style="83" customWidth="1"/>
    <col min="4360" max="4360" width="17.140625" style="83" customWidth="1"/>
    <col min="4361" max="4361" width="15" style="83" customWidth="1"/>
    <col min="4362" max="4362" width="12.42578125" style="83" customWidth="1"/>
    <col min="4363" max="4363" width="12" style="83" customWidth="1"/>
    <col min="4364" max="4364" width="11.85546875" style="83" customWidth="1"/>
    <col min="4365" max="4608" width="9.140625" style="83"/>
    <col min="4609" max="4609" width="8.28515625" style="83" customWidth="1"/>
    <col min="4610" max="4610" width="15.5703125" style="83" customWidth="1"/>
    <col min="4611" max="4611" width="15.28515625" style="83" customWidth="1"/>
    <col min="4612" max="4612" width="17.42578125" style="83" customWidth="1"/>
    <col min="4613" max="4613" width="16.140625" style="83" customWidth="1"/>
    <col min="4614" max="4614" width="16" style="83" customWidth="1"/>
    <col min="4615" max="4615" width="14.85546875" style="83" customWidth="1"/>
    <col min="4616" max="4616" width="17.140625" style="83" customWidth="1"/>
    <col min="4617" max="4617" width="15" style="83" customWidth="1"/>
    <col min="4618" max="4618" width="12.42578125" style="83" customWidth="1"/>
    <col min="4619" max="4619" width="12" style="83" customWidth="1"/>
    <col min="4620" max="4620" width="11.85546875" style="83" customWidth="1"/>
    <col min="4621" max="4864" width="9.140625" style="83"/>
    <col min="4865" max="4865" width="8.28515625" style="83" customWidth="1"/>
    <col min="4866" max="4866" width="15.5703125" style="83" customWidth="1"/>
    <col min="4867" max="4867" width="15.28515625" style="83" customWidth="1"/>
    <col min="4868" max="4868" width="17.42578125" style="83" customWidth="1"/>
    <col min="4869" max="4869" width="16.140625" style="83" customWidth="1"/>
    <col min="4870" max="4870" width="16" style="83" customWidth="1"/>
    <col min="4871" max="4871" width="14.85546875" style="83" customWidth="1"/>
    <col min="4872" max="4872" width="17.140625" style="83" customWidth="1"/>
    <col min="4873" max="4873" width="15" style="83" customWidth="1"/>
    <col min="4874" max="4874" width="12.42578125" style="83" customWidth="1"/>
    <col min="4875" max="4875" width="12" style="83" customWidth="1"/>
    <col min="4876" max="4876" width="11.85546875" style="83" customWidth="1"/>
    <col min="4877" max="5120" width="9.140625" style="83"/>
    <col min="5121" max="5121" width="8.28515625" style="83" customWidth="1"/>
    <col min="5122" max="5122" width="15.5703125" style="83" customWidth="1"/>
    <col min="5123" max="5123" width="15.28515625" style="83" customWidth="1"/>
    <col min="5124" max="5124" width="17.42578125" style="83" customWidth="1"/>
    <col min="5125" max="5125" width="16.140625" style="83" customWidth="1"/>
    <col min="5126" max="5126" width="16" style="83" customWidth="1"/>
    <col min="5127" max="5127" width="14.85546875" style="83" customWidth="1"/>
    <col min="5128" max="5128" width="17.140625" style="83" customWidth="1"/>
    <col min="5129" max="5129" width="15" style="83" customWidth="1"/>
    <col min="5130" max="5130" width="12.42578125" style="83" customWidth="1"/>
    <col min="5131" max="5131" width="12" style="83" customWidth="1"/>
    <col min="5132" max="5132" width="11.85546875" style="83" customWidth="1"/>
    <col min="5133" max="5376" width="9.140625" style="83"/>
    <col min="5377" max="5377" width="8.28515625" style="83" customWidth="1"/>
    <col min="5378" max="5378" width="15.5703125" style="83" customWidth="1"/>
    <col min="5379" max="5379" width="15.28515625" style="83" customWidth="1"/>
    <col min="5380" max="5380" width="17.42578125" style="83" customWidth="1"/>
    <col min="5381" max="5381" width="16.140625" style="83" customWidth="1"/>
    <col min="5382" max="5382" width="16" style="83" customWidth="1"/>
    <col min="5383" max="5383" width="14.85546875" style="83" customWidth="1"/>
    <col min="5384" max="5384" width="17.140625" style="83" customWidth="1"/>
    <col min="5385" max="5385" width="15" style="83" customWidth="1"/>
    <col min="5386" max="5386" width="12.42578125" style="83" customWidth="1"/>
    <col min="5387" max="5387" width="12" style="83" customWidth="1"/>
    <col min="5388" max="5388" width="11.85546875" style="83" customWidth="1"/>
    <col min="5389" max="5632" width="9.140625" style="83"/>
    <col min="5633" max="5633" width="8.28515625" style="83" customWidth="1"/>
    <col min="5634" max="5634" width="15.5703125" style="83" customWidth="1"/>
    <col min="5635" max="5635" width="15.28515625" style="83" customWidth="1"/>
    <col min="5636" max="5636" width="17.42578125" style="83" customWidth="1"/>
    <col min="5637" max="5637" width="16.140625" style="83" customWidth="1"/>
    <col min="5638" max="5638" width="16" style="83" customWidth="1"/>
    <col min="5639" max="5639" width="14.85546875" style="83" customWidth="1"/>
    <col min="5640" max="5640" width="17.140625" style="83" customWidth="1"/>
    <col min="5641" max="5641" width="15" style="83" customWidth="1"/>
    <col min="5642" max="5642" width="12.42578125" style="83" customWidth="1"/>
    <col min="5643" max="5643" width="12" style="83" customWidth="1"/>
    <col min="5644" max="5644" width="11.85546875" style="83" customWidth="1"/>
    <col min="5645" max="5888" width="9.140625" style="83"/>
    <col min="5889" max="5889" width="8.28515625" style="83" customWidth="1"/>
    <col min="5890" max="5890" width="15.5703125" style="83" customWidth="1"/>
    <col min="5891" max="5891" width="15.28515625" style="83" customWidth="1"/>
    <col min="5892" max="5892" width="17.42578125" style="83" customWidth="1"/>
    <col min="5893" max="5893" width="16.140625" style="83" customWidth="1"/>
    <col min="5894" max="5894" width="16" style="83" customWidth="1"/>
    <col min="5895" max="5895" width="14.85546875" style="83" customWidth="1"/>
    <col min="5896" max="5896" width="17.140625" style="83" customWidth="1"/>
    <col min="5897" max="5897" width="15" style="83" customWidth="1"/>
    <col min="5898" max="5898" width="12.42578125" style="83" customWidth="1"/>
    <col min="5899" max="5899" width="12" style="83" customWidth="1"/>
    <col min="5900" max="5900" width="11.85546875" style="83" customWidth="1"/>
    <col min="5901" max="6144" width="9.140625" style="83"/>
    <col min="6145" max="6145" width="8.28515625" style="83" customWidth="1"/>
    <col min="6146" max="6146" width="15.5703125" style="83" customWidth="1"/>
    <col min="6147" max="6147" width="15.28515625" style="83" customWidth="1"/>
    <col min="6148" max="6148" width="17.42578125" style="83" customWidth="1"/>
    <col min="6149" max="6149" width="16.140625" style="83" customWidth="1"/>
    <col min="6150" max="6150" width="16" style="83" customWidth="1"/>
    <col min="6151" max="6151" width="14.85546875" style="83" customWidth="1"/>
    <col min="6152" max="6152" width="17.140625" style="83" customWidth="1"/>
    <col min="6153" max="6153" width="15" style="83" customWidth="1"/>
    <col min="6154" max="6154" width="12.42578125" style="83" customWidth="1"/>
    <col min="6155" max="6155" width="12" style="83" customWidth="1"/>
    <col min="6156" max="6156" width="11.85546875" style="83" customWidth="1"/>
    <col min="6157" max="6400" width="9.140625" style="83"/>
    <col min="6401" max="6401" width="8.28515625" style="83" customWidth="1"/>
    <col min="6402" max="6402" width="15.5703125" style="83" customWidth="1"/>
    <col min="6403" max="6403" width="15.28515625" style="83" customWidth="1"/>
    <col min="6404" max="6404" width="17.42578125" style="83" customWidth="1"/>
    <col min="6405" max="6405" width="16.140625" style="83" customWidth="1"/>
    <col min="6406" max="6406" width="16" style="83" customWidth="1"/>
    <col min="6407" max="6407" width="14.85546875" style="83" customWidth="1"/>
    <col min="6408" max="6408" width="17.140625" style="83" customWidth="1"/>
    <col min="6409" max="6409" width="15" style="83" customWidth="1"/>
    <col min="6410" max="6410" width="12.42578125" style="83" customWidth="1"/>
    <col min="6411" max="6411" width="12" style="83" customWidth="1"/>
    <col min="6412" max="6412" width="11.85546875" style="83" customWidth="1"/>
    <col min="6413" max="6656" width="9.140625" style="83"/>
    <col min="6657" max="6657" width="8.28515625" style="83" customWidth="1"/>
    <col min="6658" max="6658" width="15.5703125" style="83" customWidth="1"/>
    <col min="6659" max="6659" width="15.28515625" style="83" customWidth="1"/>
    <col min="6660" max="6660" width="17.42578125" style="83" customWidth="1"/>
    <col min="6661" max="6661" width="16.140625" style="83" customWidth="1"/>
    <col min="6662" max="6662" width="16" style="83" customWidth="1"/>
    <col min="6663" max="6663" width="14.85546875" style="83" customWidth="1"/>
    <col min="6664" max="6664" width="17.140625" style="83" customWidth="1"/>
    <col min="6665" max="6665" width="15" style="83" customWidth="1"/>
    <col min="6666" max="6666" width="12.42578125" style="83" customWidth="1"/>
    <col min="6667" max="6667" width="12" style="83" customWidth="1"/>
    <col min="6668" max="6668" width="11.85546875" style="83" customWidth="1"/>
    <col min="6669" max="6912" width="9.140625" style="83"/>
    <col min="6913" max="6913" width="8.28515625" style="83" customWidth="1"/>
    <col min="6914" max="6914" width="15.5703125" style="83" customWidth="1"/>
    <col min="6915" max="6915" width="15.28515625" style="83" customWidth="1"/>
    <col min="6916" max="6916" width="17.42578125" style="83" customWidth="1"/>
    <col min="6917" max="6917" width="16.140625" style="83" customWidth="1"/>
    <col min="6918" max="6918" width="16" style="83" customWidth="1"/>
    <col min="6919" max="6919" width="14.85546875" style="83" customWidth="1"/>
    <col min="6920" max="6920" width="17.140625" style="83" customWidth="1"/>
    <col min="6921" max="6921" width="15" style="83" customWidth="1"/>
    <col min="6922" max="6922" width="12.42578125" style="83" customWidth="1"/>
    <col min="6923" max="6923" width="12" style="83" customWidth="1"/>
    <col min="6924" max="6924" width="11.85546875" style="83" customWidth="1"/>
    <col min="6925" max="7168" width="9.140625" style="83"/>
    <col min="7169" max="7169" width="8.28515625" style="83" customWidth="1"/>
    <col min="7170" max="7170" width="15.5703125" style="83" customWidth="1"/>
    <col min="7171" max="7171" width="15.28515625" style="83" customWidth="1"/>
    <col min="7172" max="7172" width="17.42578125" style="83" customWidth="1"/>
    <col min="7173" max="7173" width="16.140625" style="83" customWidth="1"/>
    <col min="7174" max="7174" width="16" style="83" customWidth="1"/>
    <col min="7175" max="7175" width="14.85546875" style="83" customWidth="1"/>
    <col min="7176" max="7176" width="17.140625" style="83" customWidth="1"/>
    <col min="7177" max="7177" width="15" style="83" customWidth="1"/>
    <col min="7178" max="7178" width="12.42578125" style="83" customWidth="1"/>
    <col min="7179" max="7179" width="12" style="83" customWidth="1"/>
    <col min="7180" max="7180" width="11.85546875" style="83" customWidth="1"/>
    <col min="7181" max="7424" width="9.140625" style="83"/>
    <col min="7425" max="7425" width="8.28515625" style="83" customWidth="1"/>
    <col min="7426" max="7426" width="15.5703125" style="83" customWidth="1"/>
    <col min="7427" max="7427" width="15.28515625" style="83" customWidth="1"/>
    <col min="7428" max="7428" width="17.42578125" style="83" customWidth="1"/>
    <col min="7429" max="7429" width="16.140625" style="83" customWidth="1"/>
    <col min="7430" max="7430" width="16" style="83" customWidth="1"/>
    <col min="7431" max="7431" width="14.85546875" style="83" customWidth="1"/>
    <col min="7432" max="7432" width="17.140625" style="83" customWidth="1"/>
    <col min="7433" max="7433" width="15" style="83" customWidth="1"/>
    <col min="7434" max="7434" width="12.42578125" style="83" customWidth="1"/>
    <col min="7435" max="7435" width="12" style="83" customWidth="1"/>
    <col min="7436" max="7436" width="11.85546875" style="83" customWidth="1"/>
    <col min="7437" max="7680" width="9.140625" style="83"/>
    <col min="7681" max="7681" width="8.28515625" style="83" customWidth="1"/>
    <col min="7682" max="7682" width="15.5703125" style="83" customWidth="1"/>
    <col min="7683" max="7683" width="15.28515625" style="83" customWidth="1"/>
    <col min="7684" max="7684" width="17.42578125" style="83" customWidth="1"/>
    <col min="7685" max="7685" width="16.140625" style="83" customWidth="1"/>
    <col min="7686" max="7686" width="16" style="83" customWidth="1"/>
    <col min="7687" max="7687" width="14.85546875" style="83" customWidth="1"/>
    <col min="7688" max="7688" width="17.140625" style="83" customWidth="1"/>
    <col min="7689" max="7689" width="15" style="83" customWidth="1"/>
    <col min="7690" max="7690" width="12.42578125" style="83" customWidth="1"/>
    <col min="7691" max="7691" width="12" style="83" customWidth="1"/>
    <col min="7692" max="7692" width="11.85546875" style="83" customWidth="1"/>
    <col min="7693" max="7936" width="9.140625" style="83"/>
    <col min="7937" max="7937" width="8.28515625" style="83" customWidth="1"/>
    <col min="7938" max="7938" width="15.5703125" style="83" customWidth="1"/>
    <col min="7939" max="7939" width="15.28515625" style="83" customWidth="1"/>
    <col min="7940" max="7940" width="17.42578125" style="83" customWidth="1"/>
    <col min="7941" max="7941" width="16.140625" style="83" customWidth="1"/>
    <col min="7942" max="7942" width="16" style="83" customWidth="1"/>
    <col min="7943" max="7943" width="14.85546875" style="83" customWidth="1"/>
    <col min="7944" max="7944" width="17.140625" style="83" customWidth="1"/>
    <col min="7945" max="7945" width="15" style="83" customWidth="1"/>
    <col min="7946" max="7946" width="12.42578125" style="83" customWidth="1"/>
    <col min="7947" max="7947" width="12" style="83" customWidth="1"/>
    <col min="7948" max="7948" width="11.85546875" style="83" customWidth="1"/>
    <col min="7949" max="8192" width="9.140625" style="83"/>
    <col min="8193" max="8193" width="8.28515625" style="83" customWidth="1"/>
    <col min="8194" max="8194" width="15.5703125" style="83" customWidth="1"/>
    <col min="8195" max="8195" width="15.28515625" style="83" customWidth="1"/>
    <col min="8196" max="8196" width="17.42578125" style="83" customWidth="1"/>
    <col min="8197" max="8197" width="16.140625" style="83" customWidth="1"/>
    <col min="8198" max="8198" width="16" style="83" customWidth="1"/>
    <col min="8199" max="8199" width="14.85546875" style="83" customWidth="1"/>
    <col min="8200" max="8200" width="17.140625" style="83" customWidth="1"/>
    <col min="8201" max="8201" width="15" style="83" customWidth="1"/>
    <col min="8202" max="8202" width="12.42578125" style="83" customWidth="1"/>
    <col min="8203" max="8203" width="12" style="83" customWidth="1"/>
    <col min="8204" max="8204" width="11.85546875" style="83" customWidth="1"/>
    <col min="8205" max="8448" width="9.140625" style="83"/>
    <col min="8449" max="8449" width="8.28515625" style="83" customWidth="1"/>
    <col min="8450" max="8450" width="15.5703125" style="83" customWidth="1"/>
    <col min="8451" max="8451" width="15.28515625" style="83" customWidth="1"/>
    <col min="8452" max="8452" width="17.42578125" style="83" customWidth="1"/>
    <col min="8453" max="8453" width="16.140625" style="83" customWidth="1"/>
    <col min="8454" max="8454" width="16" style="83" customWidth="1"/>
    <col min="8455" max="8455" width="14.85546875" style="83" customWidth="1"/>
    <col min="8456" max="8456" width="17.140625" style="83" customWidth="1"/>
    <col min="8457" max="8457" width="15" style="83" customWidth="1"/>
    <col min="8458" max="8458" width="12.42578125" style="83" customWidth="1"/>
    <col min="8459" max="8459" width="12" style="83" customWidth="1"/>
    <col min="8460" max="8460" width="11.85546875" style="83" customWidth="1"/>
    <col min="8461" max="8704" width="9.140625" style="83"/>
    <col min="8705" max="8705" width="8.28515625" style="83" customWidth="1"/>
    <col min="8706" max="8706" width="15.5703125" style="83" customWidth="1"/>
    <col min="8707" max="8707" width="15.28515625" style="83" customWidth="1"/>
    <col min="8708" max="8708" width="17.42578125" style="83" customWidth="1"/>
    <col min="8709" max="8709" width="16.140625" style="83" customWidth="1"/>
    <col min="8710" max="8710" width="16" style="83" customWidth="1"/>
    <col min="8711" max="8711" width="14.85546875" style="83" customWidth="1"/>
    <col min="8712" max="8712" width="17.140625" style="83" customWidth="1"/>
    <col min="8713" max="8713" width="15" style="83" customWidth="1"/>
    <col min="8714" max="8714" width="12.42578125" style="83" customWidth="1"/>
    <col min="8715" max="8715" width="12" style="83" customWidth="1"/>
    <col min="8716" max="8716" width="11.85546875" style="83" customWidth="1"/>
    <col min="8717" max="8960" width="9.140625" style="83"/>
    <col min="8961" max="8961" width="8.28515625" style="83" customWidth="1"/>
    <col min="8962" max="8962" width="15.5703125" style="83" customWidth="1"/>
    <col min="8963" max="8963" width="15.28515625" style="83" customWidth="1"/>
    <col min="8964" max="8964" width="17.42578125" style="83" customWidth="1"/>
    <col min="8965" max="8965" width="16.140625" style="83" customWidth="1"/>
    <col min="8966" max="8966" width="16" style="83" customWidth="1"/>
    <col min="8967" max="8967" width="14.85546875" style="83" customWidth="1"/>
    <col min="8968" max="8968" width="17.140625" style="83" customWidth="1"/>
    <col min="8969" max="8969" width="15" style="83" customWidth="1"/>
    <col min="8970" max="8970" width="12.42578125" style="83" customWidth="1"/>
    <col min="8971" max="8971" width="12" style="83" customWidth="1"/>
    <col min="8972" max="8972" width="11.85546875" style="83" customWidth="1"/>
    <col min="8973" max="9216" width="9.140625" style="83"/>
    <col min="9217" max="9217" width="8.28515625" style="83" customWidth="1"/>
    <col min="9218" max="9218" width="15.5703125" style="83" customWidth="1"/>
    <col min="9219" max="9219" width="15.28515625" style="83" customWidth="1"/>
    <col min="9220" max="9220" width="17.42578125" style="83" customWidth="1"/>
    <col min="9221" max="9221" width="16.140625" style="83" customWidth="1"/>
    <col min="9222" max="9222" width="16" style="83" customWidth="1"/>
    <col min="9223" max="9223" width="14.85546875" style="83" customWidth="1"/>
    <col min="9224" max="9224" width="17.140625" style="83" customWidth="1"/>
    <col min="9225" max="9225" width="15" style="83" customWidth="1"/>
    <col min="9226" max="9226" width="12.42578125" style="83" customWidth="1"/>
    <col min="9227" max="9227" width="12" style="83" customWidth="1"/>
    <col min="9228" max="9228" width="11.85546875" style="83" customWidth="1"/>
    <col min="9229" max="9472" width="9.140625" style="83"/>
    <col min="9473" max="9473" width="8.28515625" style="83" customWidth="1"/>
    <col min="9474" max="9474" width="15.5703125" style="83" customWidth="1"/>
    <col min="9475" max="9475" width="15.28515625" style="83" customWidth="1"/>
    <col min="9476" max="9476" width="17.42578125" style="83" customWidth="1"/>
    <col min="9477" max="9477" width="16.140625" style="83" customWidth="1"/>
    <col min="9478" max="9478" width="16" style="83" customWidth="1"/>
    <col min="9479" max="9479" width="14.85546875" style="83" customWidth="1"/>
    <col min="9480" max="9480" width="17.140625" style="83" customWidth="1"/>
    <col min="9481" max="9481" width="15" style="83" customWidth="1"/>
    <col min="9482" max="9482" width="12.42578125" style="83" customWidth="1"/>
    <col min="9483" max="9483" width="12" style="83" customWidth="1"/>
    <col min="9484" max="9484" width="11.85546875" style="83" customWidth="1"/>
    <col min="9485" max="9728" width="9.140625" style="83"/>
    <col min="9729" max="9729" width="8.28515625" style="83" customWidth="1"/>
    <col min="9730" max="9730" width="15.5703125" style="83" customWidth="1"/>
    <col min="9731" max="9731" width="15.28515625" style="83" customWidth="1"/>
    <col min="9732" max="9732" width="17.42578125" style="83" customWidth="1"/>
    <col min="9733" max="9733" width="16.140625" style="83" customWidth="1"/>
    <col min="9734" max="9734" width="16" style="83" customWidth="1"/>
    <col min="9735" max="9735" width="14.85546875" style="83" customWidth="1"/>
    <col min="9736" max="9736" width="17.140625" style="83" customWidth="1"/>
    <col min="9737" max="9737" width="15" style="83" customWidth="1"/>
    <col min="9738" max="9738" width="12.42578125" style="83" customWidth="1"/>
    <col min="9739" max="9739" width="12" style="83" customWidth="1"/>
    <col min="9740" max="9740" width="11.85546875" style="83" customWidth="1"/>
    <col min="9741" max="9984" width="9.140625" style="83"/>
    <col min="9985" max="9985" width="8.28515625" style="83" customWidth="1"/>
    <col min="9986" max="9986" width="15.5703125" style="83" customWidth="1"/>
    <col min="9987" max="9987" width="15.28515625" style="83" customWidth="1"/>
    <col min="9988" max="9988" width="17.42578125" style="83" customWidth="1"/>
    <col min="9989" max="9989" width="16.140625" style="83" customWidth="1"/>
    <col min="9990" max="9990" width="16" style="83" customWidth="1"/>
    <col min="9991" max="9991" width="14.85546875" style="83" customWidth="1"/>
    <col min="9992" max="9992" width="17.140625" style="83" customWidth="1"/>
    <col min="9993" max="9993" width="15" style="83" customWidth="1"/>
    <col min="9994" max="9994" width="12.42578125" style="83" customWidth="1"/>
    <col min="9995" max="9995" width="12" style="83" customWidth="1"/>
    <col min="9996" max="9996" width="11.85546875" style="83" customWidth="1"/>
    <col min="9997" max="10240" width="9.140625" style="83"/>
    <col min="10241" max="10241" width="8.28515625" style="83" customWidth="1"/>
    <col min="10242" max="10242" width="15.5703125" style="83" customWidth="1"/>
    <col min="10243" max="10243" width="15.28515625" style="83" customWidth="1"/>
    <col min="10244" max="10244" width="17.42578125" style="83" customWidth="1"/>
    <col min="10245" max="10245" width="16.140625" style="83" customWidth="1"/>
    <col min="10246" max="10246" width="16" style="83" customWidth="1"/>
    <col min="10247" max="10247" width="14.85546875" style="83" customWidth="1"/>
    <col min="10248" max="10248" width="17.140625" style="83" customWidth="1"/>
    <col min="10249" max="10249" width="15" style="83" customWidth="1"/>
    <col min="10250" max="10250" width="12.42578125" style="83" customWidth="1"/>
    <col min="10251" max="10251" width="12" style="83" customWidth="1"/>
    <col min="10252" max="10252" width="11.85546875" style="83" customWidth="1"/>
    <col min="10253" max="10496" width="9.140625" style="83"/>
    <col min="10497" max="10497" width="8.28515625" style="83" customWidth="1"/>
    <col min="10498" max="10498" width="15.5703125" style="83" customWidth="1"/>
    <col min="10499" max="10499" width="15.28515625" style="83" customWidth="1"/>
    <col min="10500" max="10500" width="17.42578125" style="83" customWidth="1"/>
    <col min="10501" max="10501" width="16.140625" style="83" customWidth="1"/>
    <col min="10502" max="10502" width="16" style="83" customWidth="1"/>
    <col min="10503" max="10503" width="14.85546875" style="83" customWidth="1"/>
    <col min="10504" max="10504" width="17.140625" style="83" customWidth="1"/>
    <col min="10505" max="10505" width="15" style="83" customWidth="1"/>
    <col min="10506" max="10506" width="12.42578125" style="83" customWidth="1"/>
    <col min="10507" max="10507" width="12" style="83" customWidth="1"/>
    <col min="10508" max="10508" width="11.85546875" style="83" customWidth="1"/>
    <col min="10509" max="10752" width="9.140625" style="83"/>
    <col min="10753" max="10753" width="8.28515625" style="83" customWidth="1"/>
    <col min="10754" max="10754" width="15.5703125" style="83" customWidth="1"/>
    <col min="10755" max="10755" width="15.28515625" style="83" customWidth="1"/>
    <col min="10756" max="10756" width="17.42578125" style="83" customWidth="1"/>
    <col min="10757" max="10757" width="16.140625" style="83" customWidth="1"/>
    <col min="10758" max="10758" width="16" style="83" customWidth="1"/>
    <col min="10759" max="10759" width="14.85546875" style="83" customWidth="1"/>
    <col min="10760" max="10760" width="17.140625" style="83" customWidth="1"/>
    <col min="10761" max="10761" width="15" style="83" customWidth="1"/>
    <col min="10762" max="10762" width="12.42578125" style="83" customWidth="1"/>
    <col min="10763" max="10763" width="12" style="83" customWidth="1"/>
    <col min="10764" max="10764" width="11.85546875" style="83" customWidth="1"/>
    <col min="10765" max="11008" width="9.140625" style="83"/>
    <col min="11009" max="11009" width="8.28515625" style="83" customWidth="1"/>
    <col min="11010" max="11010" width="15.5703125" style="83" customWidth="1"/>
    <col min="11011" max="11011" width="15.28515625" style="83" customWidth="1"/>
    <col min="11012" max="11012" width="17.42578125" style="83" customWidth="1"/>
    <col min="11013" max="11013" width="16.140625" style="83" customWidth="1"/>
    <col min="11014" max="11014" width="16" style="83" customWidth="1"/>
    <col min="11015" max="11015" width="14.85546875" style="83" customWidth="1"/>
    <col min="11016" max="11016" width="17.140625" style="83" customWidth="1"/>
    <col min="11017" max="11017" width="15" style="83" customWidth="1"/>
    <col min="11018" max="11018" width="12.42578125" style="83" customWidth="1"/>
    <col min="11019" max="11019" width="12" style="83" customWidth="1"/>
    <col min="11020" max="11020" width="11.85546875" style="83" customWidth="1"/>
    <col min="11021" max="11264" width="9.140625" style="83"/>
    <col min="11265" max="11265" width="8.28515625" style="83" customWidth="1"/>
    <col min="11266" max="11266" width="15.5703125" style="83" customWidth="1"/>
    <col min="11267" max="11267" width="15.28515625" style="83" customWidth="1"/>
    <col min="11268" max="11268" width="17.42578125" style="83" customWidth="1"/>
    <col min="11269" max="11269" width="16.140625" style="83" customWidth="1"/>
    <col min="11270" max="11270" width="16" style="83" customWidth="1"/>
    <col min="11271" max="11271" width="14.85546875" style="83" customWidth="1"/>
    <col min="11272" max="11272" width="17.140625" style="83" customWidth="1"/>
    <col min="11273" max="11273" width="15" style="83" customWidth="1"/>
    <col min="11274" max="11274" width="12.42578125" style="83" customWidth="1"/>
    <col min="11275" max="11275" width="12" style="83" customWidth="1"/>
    <col min="11276" max="11276" width="11.85546875" style="83" customWidth="1"/>
    <col min="11277" max="11520" width="9.140625" style="83"/>
    <col min="11521" max="11521" width="8.28515625" style="83" customWidth="1"/>
    <col min="11522" max="11522" width="15.5703125" style="83" customWidth="1"/>
    <col min="11523" max="11523" width="15.28515625" style="83" customWidth="1"/>
    <col min="11524" max="11524" width="17.42578125" style="83" customWidth="1"/>
    <col min="11525" max="11525" width="16.140625" style="83" customWidth="1"/>
    <col min="11526" max="11526" width="16" style="83" customWidth="1"/>
    <col min="11527" max="11527" width="14.85546875" style="83" customWidth="1"/>
    <col min="11528" max="11528" width="17.140625" style="83" customWidth="1"/>
    <col min="11529" max="11529" width="15" style="83" customWidth="1"/>
    <col min="11530" max="11530" width="12.42578125" style="83" customWidth="1"/>
    <col min="11531" max="11531" width="12" style="83" customWidth="1"/>
    <col min="11532" max="11532" width="11.85546875" style="83" customWidth="1"/>
    <col min="11533" max="11776" width="9.140625" style="83"/>
    <col min="11777" max="11777" width="8.28515625" style="83" customWidth="1"/>
    <col min="11778" max="11778" width="15.5703125" style="83" customWidth="1"/>
    <col min="11779" max="11779" width="15.28515625" style="83" customWidth="1"/>
    <col min="11780" max="11780" width="17.42578125" style="83" customWidth="1"/>
    <col min="11781" max="11781" width="16.140625" style="83" customWidth="1"/>
    <col min="11782" max="11782" width="16" style="83" customWidth="1"/>
    <col min="11783" max="11783" width="14.85546875" style="83" customWidth="1"/>
    <col min="11784" max="11784" width="17.140625" style="83" customWidth="1"/>
    <col min="11785" max="11785" width="15" style="83" customWidth="1"/>
    <col min="11786" max="11786" width="12.42578125" style="83" customWidth="1"/>
    <col min="11787" max="11787" width="12" style="83" customWidth="1"/>
    <col min="11788" max="11788" width="11.85546875" style="83" customWidth="1"/>
    <col min="11789" max="12032" width="9.140625" style="83"/>
    <col min="12033" max="12033" width="8.28515625" style="83" customWidth="1"/>
    <col min="12034" max="12034" width="15.5703125" style="83" customWidth="1"/>
    <col min="12035" max="12035" width="15.28515625" style="83" customWidth="1"/>
    <col min="12036" max="12036" width="17.42578125" style="83" customWidth="1"/>
    <col min="12037" max="12037" width="16.140625" style="83" customWidth="1"/>
    <col min="12038" max="12038" width="16" style="83" customWidth="1"/>
    <col min="12039" max="12039" width="14.85546875" style="83" customWidth="1"/>
    <col min="12040" max="12040" width="17.140625" style="83" customWidth="1"/>
    <col min="12041" max="12041" width="15" style="83" customWidth="1"/>
    <col min="12042" max="12042" width="12.42578125" style="83" customWidth="1"/>
    <col min="12043" max="12043" width="12" style="83" customWidth="1"/>
    <col min="12044" max="12044" width="11.85546875" style="83" customWidth="1"/>
    <col min="12045" max="12288" width="9.140625" style="83"/>
    <col min="12289" max="12289" width="8.28515625" style="83" customWidth="1"/>
    <col min="12290" max="12290" width="15.5703125" style="83" customWidth="1"/>
    <col min="12291" max="12291" width="15.28515625" style="83" customWidth="1"/>
    <col min="12292" max="12292" width="17.42578125" style="83" customWidth="1"/>
    <col min="12293" max="12293" width="16.140625" style="83" customWidth="1"/>
    <col min="12294" max="12294" width="16" style="83" customWidth="1"/>
    <col min="12295" max="12295" width="14.85546875" style="83" customWidth="1"/>
    <col min="12296" max="12296" width="17.140625" style="83" customWidth="1"/>
    <col min="12297" max="12297" width="15" style="83" customWidth="1"/>
    <col min="12298" max="12298" width="12.42578125" style="83" customWidth="1"/>
    <col min="12299" max="12299" width="12" style="83" customWidth="1"/>
    <col min="12300" max="12300" width="11.85546875" style="83" customWidth="1"/>
    <col min="12301" max="12544" width="9.140625" style="83"/>
    <col min="12545" max="12545" width="8.28515625" style="83" customWidth="1"/>
    <col min="12546" max="12546" width="15.5703125" style="83" customWidth="1"/>
    <col min="12547" max="12547" width="15.28515625" style="83" customWidth="1"/>
    <col min="12548" max="12548" width="17.42578125" style="83" customWidth="1"/>
    <col min="12549" max="12549" width="16.140625" style="83" customWidth="1"/>
    <col min="12550" max="12550" width="16" style="83" customWidth="1"/>
    <col min="12551" max="12551" width="14.85546875" style="83" customWidth="1"/>
    <col min="12552" max="12552" width="17.140625" style="83" customWidth="1"/>
    <col min="12553" max="12553" width="15" style="83" customWidth="1"/>
    <col min="12554" max="12554" width="12.42578125" style="83" customWidth="1"/>
    <col min="12555" max="12555" width="12" style="83" customWidth="1"/>
    <col min="12556" max="12556" width="11.85546875" style="83" customWidth="1"/>
    <col min="12557" max="12800" width="9.140625" style="83"/>
    <col min="12801" max="12801" width="8.28515625" style="83" customWidth="1"/>
    <col min="12802" max="12802" width="15.5703125" style="83" customWidth="1"/>
    <col min="12803" max="12803" width="15.28515625" style="83" customWidth="1"/>
    <col min="12804" max="12804" width="17.42578125" style="83" customWidth="1"/>
    <col min="12805" max="12805" width="16.140625" style="83" customWidth="1"/>
    <col min="12806" max="12806" width="16" style="83" customWidth="1"/>
    <col min="12807" max="12807" width="14.85546875" style="83" customWidth="1"/>
    <col min="12808" max="12808" width="17.140625" style="83" customWidth="1"/>
    <col min="12809" max="12809" width="15" style="83" customWidth="1"/>
    <col min="12810" max="12810" width="12.42578125" style="83" customWidth="1"/>
    <col min="12811" max="12811" width="12" style="83" customWidth="1"/>
    <col min="12812" max="12812" width="11.85546875" style="83" customWidth="1"/>
    <col min="12813" max="13056" width="9.140625" style="83"/>
    <col min="13057" max="13057" width="8.28515625" style="83" customWidth="1"/>
    <col min="13058" max="13058" width="15.5703125" style="83" customWidth="1"/>
    <col min="13059" max="13059" width="15.28515625" style="83" customWidth="1"/>
    <col min="13060" max="13060" width="17.42578125" style="83" customWidth="1"/>
    <col min="13061" max="13061" width="16.140625" style="83" customWidth="1"/>
    <col min="13062" max="13062" width="16" style="83" customWidth="1"/>
    <col min="13063" max="13063" width="14.85546875" style="83" customWidth="1"/>
    <col min="13064" max="13064" width="17.140625" style="83" customWidth="1"/>
    <col min="13065" max="13065" width="15" style="83" customWidth="1"/>
    <col min="13066" max="13066" width="12.42578125" style="83" customWidth="1"/>
    <col min="13067" max="13067" width="12" style="83" customWidth="1"/>
    <col min="13068" max="13068" width="11.85546875" style="83" customWidth="1"/>
    <col min="13069" max="13312" width="9.140625" style="83"/>
    <col min="13313" max="13313" width="8.28515625" style="83" customWidth="1"/>
    <col min="13314" max="13314" width="15.5703125" style="83" customWidth="1"/>
    <col min="13315" max="13315" width="15.28515625" style="83" customWidth="1"/>
    <col min="13316" max="13316" width="17.42578125" style="83" customWidth="1"/>
    <col min="13317" max="13317" width="16.140625" style="83" customWidth="1"/>
    <col min="13318" max="13318" width="16" style="83" customWidth="1"/>
    <col min="13319" max="13319" width="14.85546875" style="83" customWidth="1"/>
    <col min="13320" max="13320" width="17.140625" style="83" customWidth="1"/>
    <col min="13321" max="13321" width="15" style="83" customWidth="1"/>
    <col min="13322" max="13322" width="12.42578125" style="83" customWidth="1"/>
    <col min="13323" max="13323" width="12" style="83" customWidth="1"/>
    <col min="13324" max="13324" width="11.85546875" style="83" customWidth="1"/>
    <col min="13325" max="13568" width="9.140625" style="83"/>
    <col min="13569" max="13569" width="8.28515625" style="83" customWidth="1"/>
    <col min="13570" max="13570" width="15.5703125" style="83" customWidth="1"/>
    <col min="13571" max="13571" width="15.28515625" style="83" customWidth="1"/>
    <col min="13572" max="13572" width="17.42578125" style="83" customWidth="1"/>
    <col min="13573" max="13573" width="16.140625" style="83" customWidth="1"/>
    <col min="13574" max="13574" width="16" style="83" customWidth="1"/>
    <col min="13575" max="13575" width="14.85546875" style="83" customWidth="1"/>
    <col min="13576" max="13576" width="17.140625" style="83" customWidth="1"/>
    <col min="13577" max="13577" width="15" style="83" customWidth="1"/>
    <col min="13578" max="13578" width="12.42578125" style="83" customWidth="1"/>
    <col min="13579" max="13579" width="12" style="83" customWidth="1"/>
    <col min="13580" max="13580" width="11.85546875" style="83" customWidth="1"/>
    <col min="13581" max="13824" width="9.140625" style="83"/>
    <col min="13825" max="13825" width="8.28515625" style="83" customWidth="1"/>
    <col min="13826" max="13826" width="15.5703125" style="83" customWidth="1"/>
    <col min="13827" max="13827" width="15.28515625" style="83" customWidth="1"/>
    <col min="13828" max="13828" width="17.42578125" style="83" customWidth="1"/>
    <col min="13829" max="13829" width="16.140625" style="83" customWidth="1"/>
    <col min="13830" max="13830" width="16" style="83" customWidth="1"/>
    <col min="13831" max="13831" width="14.85546875" style="83" customWidth="1"/>
    <col min="13832" max="13832" width="17.140625" style="83" customWidth="1"/>
    <col min="13833" max="13833" width="15" style="83" customWidth="1"/>
    <col min="13834" max="13834" width="12.42578125" style="83" customWidth="1"/>
    <col min="13835" max="13835" width="12" style="83" customWidth="1"/>
    <col min="13836" max="13836" width="11.85546875" style="83" customWidth="1"/>
    <col min="13837" max="14080" width="9.140625" style="83"/>
    <col min="14081" max="14081" width="8.28515625" style="83" customWidth="1"/>
    <col min="14082" max="14082" width="15.5703125" style="83" customWidth="1"/>
    <col min="14083" max="14083" width="15.28515625" style="83" customWidth="1"/>
    <col min="14084" max="14084" width="17.42578125" style="83" customWidth="1"/>
    <col min="14085" max="14085" width="16.140625" style="83" customWidth="1"/>
    <col min="14086" max="14086" width="16" style="83" customWidth="1"/>
    <col min="14087" max="14087" width="14.85546875" style="83" customWidth="1"/>
    <col min="14088" max="14088" width="17.140625" style="83" customWidth="1"/>
    <col min="14089" max="14089" width="15" style="83" customWidth="1"/>
    <col min="14090" max="14090" width="12.42578125" style="83" customWidth="1"/>
    <col min="14091" max="14091" width="12" style="83" customWidth="1"/>
    <col min="14092" max="14092" width="11.85546875" style="83" customWidth="1"/>
    <col min="14093" max="14336" width="9.140625" style="83"/>
    <col min="14337" max="14337" width="8.28515625" style="83" customWidth="1"/>
    <col min="14338" max="14338" width="15.5703125" style="83" customWidth="1"/>
    <col min="14339" max="14339" width="15.28515625" style="83" customWidth="1"/>
    <col min="14340" max="14340" width="17.42578125" style="83" customWidth="1"/>
    <col min="14341" max="14341" width="16.140625" style="83" customWidth="1"/>
    <col min="14342" max="14342" width="16" style="83" customWidth="1"/>
    <col min="14343" max="14343" width="14.85546875" style="83" customWidth="1"/>
    <col min="14344" max="14344" width="17.140625" style="83" customWidth="1"/>
    <col min="14345" max="14345" width="15" style="83" customWidth="1"/>
    <col min="14346" max="14346" width="12.42578125" style="83" customWidth="1"/>
    <col min="14347" max="14347" width="12" style="83" customWidth="1"/>
    <col min="14348" max="14348" width="11.85546875" style="83" customWidth="1"/>
    <col min="14349" max="14592" width="9.140625" style="83"/>
    <col min="14593" max="14593" width="8.28515625" style="83" customWidth="1"/>
    <col min="14594" max="14594" width="15.5703125" style="83" customWidth="1"/>
    <col min="14595" max="14595" width="15.28515625" style="83" customWidth="1"/>
    <col min="14596" max="14596" width="17.42578125" style="83" customWidth="1"/>
    <col min="14597" max="14597" width="16.140625" style="83" customWidth="1"/>
    <col min="14598" max="14598" width="16" style="83" customWidth="1"/>
    <col min="14599" max="14599" width="14.85546875" style="83" customWidth="1"/>
    <col min="14600" max="14600" width="17.140625" style="83" customWidth="1"/>
    <col min="14601" max="14601" width="15" style="83" customWidth="1"/>
    <col min="14602" max="14602" width="12.42578125" style="83" customWidth="1"/>
    <col min="14603" max="14603" width="12" style="83" customWidth="1"/>
    <col min="14604" max="14604" width="11.85546875" style="83" customWidth="1"/>
    <col min="14605" max="14848" width="9.140625" style="83"/>
    <col min="14849" max="14849" width="8.28515625" style="83" customWidth="1"/>
    <col min="14850" max="14850" width="15.5703125" style="83" customWidth="1"/>
    <col min="14851" max="14851" width="15.28515625" style="83" customWidth="1"/>
    <col min="14852" max="14852" width="17.42578125" style="83" customWidth="1"/>
    <col min="14853" max="14853" width="16.140625" style="83" customWidth="1"/>
    <col min="14854" max="14854" width="16" style="83" customWidth="1"/>
    <col min="14855" max="14855" width="14.85546875" style="83" customWidth="1"/>
    <col min="14856" max="14856" width="17.140625" style="83" customWidth="1"/>
    <col min="14857" max="14857" width="15" style="83" customWidth="1"/>
    <col min="14858" max="14858" width="12.42578125" style="83" customWidth="1"/>
    <col min="14859" max="14859" width="12" style="83" customWidth="1"/>
    <col min="14860" max="14860" width="11.85546875" style="83" customWidth="1"/>
    <col min="14861" max="15104" width="9.140625" style="83"/>
    <col min="15105" max="15105" width="8.28515625" style="83" customWidth="1"/>
    <col min="15106" max="15106" width="15.5703125" style="83" customWidth="1"/>
    <col min="15107" max="15107" width="15.28515625" style="83" customWidth="1"/>
    <col min="15108" max="15108" width="17.42578125" style="83" customWidth="1"/>
    <col min="15109" max="15109" width="16.140625" style="83" customWidth="1"/>
    <col min="15110" max="15110" width="16" style="83" customWidth="1"/>
    <col min="15111" max="15111" width="14.85546875" style="83" customWidth="1"/>
    <col min="15112" max="15112" width="17.140625" style="83" customWidth="1"/>
    <col min="15113" max="15113" width="15" style="83" customWidth="1"/>
    <col min="15114" max="15114" width="12.42578125" style="83" customWidth="1"/>
    <col min="15115" max="15115" width="12" style="83" customWidth="1"/>
    <col min="15116" max="15116" width="11.85546875" style="83" customWidth="1"/>
    <col min="15117" max="15360" width="9.140625" style="83"/>
    <col min="15361" max="15361" width="8.28515625" style="83" customWidth="1"/>
    <col min="15362" max="15362" width="15.5703125" style="83" customWidth="1"/>
    <col min="15363" max="15363" width="15.28515625" style="83" customWidth="1"/>
    <col min="15364" max="15364" width="17.42578125" style="83" customWidth="1"/>
    <col min="15365" max="15365" width="16.140625" style="83" customWidth="1"/>
    <col min="15366" max="15366" width="16" style="83" customWidth="1"/>
    <col min="15367" max="15367" width="14.85546875" style="83" customWidth="1"/>
    <col min="15368" max="15368" width="17.140625" style="83" customWidth="1"/>
    <col min="15369" max="15369" width="15" style="83" customWidth="1"/>
    <col min="15370" max="15370" width="12.42578125" style="83" customWidth="1"/>
    <col min="15371" max="15371" width="12" style="83" customWidth="1"/>
    <col min="15372" max="15372" width="11.85546875" style="83" customWidth="1"/>
    <col min="15373" max="15616" width="9.140625" style="83"/>
    <col min="15617" max="15617" width="8.28515625" style="83" customWidth="1"/>
    <col min="15618" max="15618" width="15.5703125" style="83" customWidth="1"/>
    <col min="15619" max="15619" width="15.28515625" style="83" customWidth="1"/>
    <col min="15620" max="15620" width="17.42578125" style="83" customWidth="1"/>
    <col min="15621" max="15621" width="16.140625" style="83" customWidth="1"/>
    <col min="15622" max="15622" width="16" style="83" customWidth="1"/>
    <col min="15623" max="15623" width="14.85546875" style="83" customWidth="1"/>
    <col min="15624" max="15624" width="17.140625" style="83" customWidth="1"/>
    <col min="15625" max="15625" width="15" style="83" customWidth="1"/>
    <col min="15626" max="15626" width="12.42578125" style="83" customWidth="1"/>
    <col min="15627" max="15627" width="12" style="83" customWidth="1"/>
    <col min="15628" max="15628" width="11.85546875" style="83" customWidth="1"/>
    <col min="15629" max="15872" width="9.140625" style="83"/>
    <col min="15873" max="15873" width="8.28515625" style="83" customWidth="1"/>
    <col min="15874" max="15874" width="15.5703125" style="83" customWidth="1"/>
    <col min="15875" max="15875" width="15.28515625" style="83" customWidth="1"/>
    <col min="15876" max="15876" width="17.42578125" style="83" customWidth="1"/>
    <col min="15877" max="15877" width="16.140625" style="83" customWidth="1"/>
    <col min="15878" max="15878" width="16" style="83" customWidth="1"/>
    <col min="15879" max="15879" width="14.85546875" style="83" customWidth="1"/>
    <col min="15880" max="15880" width="17.140625" style="83" customWidth="1"/>
    <col min="15881" max="15881" width="15" style="83" customWidth="1"/>
    <col min="15882" max="15882" width="12.42578125" style="83" customWidth="1"/>
    <col min="15883" max="15883" width="12" style="83" customWidth="1"/>
    <col min="15884" max="15884" width="11.85546875" style="83" customWidth="1"/>
    <col min="15885" max="16128" width="9.140625" style="83"/>
    <col min="16129" max="16129" width="8.28515625" style="83" customWidth="1"/>
    <col min="16130" max="16130" width="15.5703125" style="83" customWidth="1"/>
    <col min="16131" max="16131" width="15.28515625" style="83" customWidth="1"/>
    <col min="16132" max="16132" width="17.42578125" style="83" customWidth="1"/>
    <col min="16133" max="16133" width="16.140625" style="83" customWidth="1"/>
    <col min="16134" max="16134" width="16" style="83" customWidth="1"/>
    <col min="16135" max="16135" width="14.85546875" style="83" customWidth="1"/>
    <col min="16136" max="16136" width="17.140625" style="83" customWidth="1"/>
    <col min="16137" max="16137" width="15" style="83" customWidth="1"/>
    <col min="16138" max="16138" width="12.42578125" style="83" customWidth="1"/>
    <col min="16139" max="16139" width="12" style="83" customWidth="1"/>
    <col min="16140" max="16140" width="11.85546875" style="83" customWidth="1"/>
    <col min="16141" max="16384" width="9.140625" style="83"/>
  </cols>
  <sheetData>
    <row r="1" spans="1:12" ht="18">
      <c r="A1" s="855" t="s">
        <v>0</v>
      </c>
      <c r="B1" s="855"/>
      <c r="C1" s="855"/>
      <c r="D1" s="855"/>
      <c r="E1" s="855"/>
      <c r="F1" s="855"/>
      <c r="G1" s="855"/>
      <c r="H1" s="855"/>
      <c r="I1" s="855"/>
      <c r="J1" s="855"/>
      <c r="K1" s="855"/>
      <c r="L1" s="340" t="s">
        <v>882</v>
      </c>
    </row>
    <row r="2" spans="1:12" ht="21">
      <c r="A2" s="856" t="s">
        <v>747</v>
      </c>
      <c r="B2" s="856"/>
      <c r="C2" s="856"/>
      <c r="D2" s="856"/>
      <c r="E2" s="856"/>
      <c r="F2" s="856"/>
      <c r="G2" s="856"/>
      <c r="H2" s="856"/>
      <c r="I2" s="856"/>
      <c r="J2" s="856"/>
      <c r="K2" s="856"/>
      <c r="L2" s="856"/>
    </row>
    <row r="3" spans="1:12" ht="15">
      <c r="A3" s="341"/>
      <c r="B3" s="341"/>
    </row>
    <row r="4" spans="1:12" ht="18" customHeight="1">
      <c r="A4" s="857" t="s">
        <v>881</v>
      </c>
      <c r="B4" s="857"/>
      <c r="C4" s="857"/>
      <c r="D4" s="857"/>
      <c r="E4" s="857"/>
      <c r="F4" s="857"/>
      <c r="G4" s="857"/>
      <c r="H4" s="857"/>
      <c r="I4" s="857"/>
      <c r="J4" s="857"/>
      <c r="K4" s="857"/>
      <c r="L4" s="857"/>
    </row>
    <row r="5" spans="1:12" ht="15">
      <c r="A5" s="342" t="s">
        <v>254</v>
      </c>
      <c r="B5" s="342" t="s">
        <v>1027</v>
      </c>
    </row>
    <row r="6" spans="1:12" ht="15">
      <c r="A6" s="342"/>
      <c r="B6" s="342"/>
    </row>
    <row r="7" spans="1:12" ht="15">
      <c r="A7" s="852" t="s">
        <v>883</v>
      </c>
      <c r="B7" s="853"/>
      <c r="C7" s="854"/>
      <c r="D7" s="308">
        <v>2170946000</v>
      </c>
      <c r="K7" s="858" t="s">
        <v>889</v>
      </c>
      <c r="L7" s="858"/>
    </row>
    <row r="8" spans="1:12" ht="15">
      <c r="A8" s="852" t="s">
        <v>890</v>
      </c>
      <c r="B8" s="853"/>
      <c r="C8" s="854"/>
      <c r="D8" s="308">
        <v>2170946000</v>
      </c>
      <c r="K8" s="343"/>
      <c r="L8" s="343"/>
    </row>
    <row r="9" spans="1:12" ht="15">
      <c r="A9" s="342"/>
      <c r="B9" s="342"/>
      <c r="J9" s="859" t="s">
        <v>1025</v>
      </c>
      <c r="K9" s="859"/>
      <c r="L9" s="859"/>
    </row>
    <row r="10" spans="1:12" ht="49.15" customHeight="1">
      <c r="A10" s="860" t="s">
        <v>2</v>
      </c>
      <c r="B10" s="862" t="s">
        <v>74</v>
      </c>
      <c r="C10" s="864" t="s">
        <v>864</v>
      </c>
      <c r="D10" s="865"/>
      <c r="E10" s="865"/>
      <c r="F10" s="866"/>
      <c r="G10" s="864" t="s">
        <v>865</v>
      </c>
      <c r="H10" s="865"/>
      <c r="I10" s="865"/>
      <c r="J10" s="866"/>
      <c r="K10" s="867" t="s">
        <v>869</v>
      </c>
      <c r="L10" s="867" t="s">
        <v>866</v>
      </c>
    </row>
    <row r="11" spans="1:12" s="340" customFormat="1" ht="76.5" customHeight="1">
      <c r="A11" s="861"/>
      <c r="B11" s="863"/>
      <c r="C11" s="589" t="s">
        <v>870</v>
      </c>
      <c r="D11" s="588" t="s">
        <v>867</v>
      </c>
      <c r="E11" s="588" t="s">
        <v>868</v>
      </c>
      <c r="F11" s="589" t="s">
        <v>871</v>
      </c>
      <c r="G11" s="589" t="s">
        <v>870</v>
      </c>
      <c r="H11" s="588" t="s">
        <v>867</v>
      </c>
      <c r="I11" s="588" t="s">
        <v>868</v>
      </c>
      <c r="J11" s="589" t="s">
        <v>871</v>
      </c>
      <c r="K11" s="868"/>
      <c r="L11" s="868"/>
    </row>
    <row r="12" spans="1:12" s="340" customFormat="1" ht="15">
      <c r="A12" s="344">
        <v>1</v>
      </c>
      <c r="B12" s="345">
        <v>2</v>
      </c>
      <c r="C12" s="346">
        <v>3</v>
      </c>
      <c r="D12" s="345">
        <v>4</v>
      </c>
      <c r="E12" s="345">
        <v>5</v>
      </c>
      <c r="F12" s="346">
        <v>6</v>
      </c>
      <c r="G12" s="345">
        <v>7</v>
      </c>
      <c r="H12" s="345">
        <v>8</v>
      </c>
      <c r="I12" s="346">
        <v>9</v>
      </c>
      <c r="J12" s="345">
        <v>10</v>
      </c>
      <c r="K12" s="345">
        <v>11</v>
      </c>
      <c r="L12" s="346">
        <v>12</v>
      </c>
    </row>
    <row r="13" spans="1:12" ht="19.899999999999999" customHeight="1">
      <c r="A13" s="675">
        <v>1</v>
      </c>
      <c r="B13" s="676" t="s">
        <v>872</v>
      </c>
      <c r="C13" s="676">
        <v>0</v>
      </c>
      <c r="D13" s="676">
        <v>0</v>
      </c>
      <c r="E13" s="676"/>
      <c r="F13" s="676"/>
      <c r="G13" s="676"/>
      <c r="H13" s="676"/>
      <c r="I13" s="676"/>
      <c r="J13" s="676"/>
      <c r="K13" s="676"/>
      <c r="L13" s="676"/>
    </row>
    <row r="14" spans="1:12" ht="19.899999999999999" customHeight="1">
      <c r="A14" s="675">
        <v>2</v>
      </c>
      <c r="B14" s="503" t="s">
        <v>873</v>
      </c>
      <c r="C14" s="676">
        <v>0</v>
      </c>
      <c r="D14" s="676">
        <v>0</v>
      </c>
      <c r="E14" s="676"/>
      <c r="F14" s="676"/>
      <c r="G14" s="676"/>
      <c r="H14" s="503"/>
      <c r="I14" s="503"/>
      <c r="J14" s="503"/>
      <c r="K14" s="503"/>
      <c r="L14" s="503"/>
    </row>
    <row r="15" spans="1:12" ht="19.899999999999999" customHeight="1">
      <c r="A15" s="675">
        <v>3</v>
      </c>
      <c r="B15" s="503" t="s">
        <v>874</v>
      </c>
      <c r="C15" s="677">
        <v>44266000</v>
      </c>
      <c r="D15" s="677">
        <v>44266000</v>
      </c>
      <c r="E15" s="676"/>
      <c r="F15" s="676">
        <v>8260000</v>
      </c>
      <c r="G15" s="676">
        <v>626855000</v>
      </c>
      <c r="H15" s="676">
        <v>626855000</v>
      </c>
      <c r="I15" s="503"/>
      <c r="J15" s="503">
        <v>185070000</v>
      </c>
      <c r="K15" s="503">
        <f>F15+J15</f>
        <v>193330000</v>
      </c>
      <c r="L15" s="503"/>
    </row>
    <row r="16" spans="1:12" ht="19.899999999999999" customHeight="1">
      <c r="A16" s="675">
        <v>4</v>
      </c>
      <c r="B16" s="503" t="s">
        <v>875</v>
      </c>
      <c r="C16" s="676">
        <v>0</v>
      </c>
      <c r="D16" s="676">
        <v>0</v>
      </c>
      <c r="E16" s="676"/>
      <c r="F16" s="676">
        <v>8260000</v>
      </c>
      <c r="G16" s="676"/>
      <c r="H16" s="676"/>
      <c r="I16" s="503"/>
      <c r="J16" s="503">
        <v>184487070</v>
      </c>
      <c r="K16" s="503">
        <f t="shared" ref="K16:K24" si="0">F16+J16</f>
        <v>192747070</v>
      </c>
      <c r="L16" s="503"/>
    </row>
    <row r="17" spans="1:12" ht="19.899999999999999" customHeight="1">
      <c r="A17" s="675">
        <v>5</v>
      </c>
      <c r="B17" s="503" t="s">
        <v>876</v>
      </c>
      <c r="C17" s="676">
        <v>0</v>
      </c>
      <c r="D17" s="676">
        <v>0</v>
      </c>
      <c r="E17" s="676"/>
      <c r="F17" s="676">
        <v>8260000</v>
      </c>
      <c r="G17" s="676"/>
      <c r="H17" s="676"/>
      <c r="I17" s="503"/>
      <c r="J17" s="503">
        <v>167715520</v>
      </c>
      <c r="K17" s="503">
        <f t="shared" si="0"/>
        <v>175975520</v>
      </c>
      <c r="L17" s="503"/>
    </row>
    <row r="18" spans="1:12" ht="19.899999999999999" customHeight="1">
      <c r="A18" s="675">
        <v>6</v>
      </c>
      <c r="B18" s="503" t="s">
        <v>877</v>
      </c>
      <c r="C18" s="677">
        <v>19357000</v>
      </c>
      <c r="D18" s="677">
        <v>19357000</v>
      </c>
      <c r="E18" s="676"/>
      <c r="F18" s="676">
        <v>8260000</v>
      </c>
      <c r="G18" s="676">
        <v>612090000</v>
      </c>
      <c r="H18" s="676">
        <v>612090000</v>
      </c>
      <c r="I18" s="503"/>
      <c r="J18" s="503">
        <v>230798410</v>
      </c>
      <c r="K18" s="503">
        <f t="shared" si="0"/>
        <v>239058410</v>
      </c>
      <c r="L18" s="503"/>
    </row>
    <row r="19" spans="1:12" ht="19.899999999999999" customHeight="1">
      <c r="A19" s="675">
        <v>7</v>
      </c>
      <c r="B19" s="503" t="s">
        <v>878</v>
      </c>
      <c r="C19" s="676">
        <v>0</v>
      </c>
      <c r="D19" s="676">
        <v>0</v>
      </c>
      <c r="E19" s="676"/>
      <c r="F19" s="676">
        <v>8260000</v>
      </c>
      <c r="G19" s="676"/>
      <c r="H19" s="676"/>
      <c r="I19" s="503"/>
      <c r="J19" s="503">
        <v>159432280</v>
      </c>
      <c r="K19" s="503">
        <f t="shared" si="0"/>
        <v>167692280</v>
      </c>
      <c r="L19" s="503"/>
    </row>
    <row r="20" spans="1:12" ht="19.899999999999999" customHeight="1">
      <c r="A20" s="675">
        <v>8</v>
      </c>
      <c r="B20" s="503" t="s">
        <v>879</v>
      </c>
      <c r="C20" s="676">
        <v>0</v>
      </c>
      <c r="D20" s="676">
        <v>0</v>
      </c>
      <c r="E20" s="676"/>
      <c r="F20" s="676">
        <v>8260000</v>
      </c>
      <c r="G20" s="676"/>
      <c r="H20" s="676"/>
      <c r="I20" s="503"/>
      <c r="J20" s="503">
        <v>176214620</v>
      </c>
      <c r="K20" s="503">
        <f t="shared" si="0"/>
        <v>184474620</v>
      </c>
      <c r="L20" s="503"/>
    </row>
    <row r="21" spans="1:12" ht="19.899999999999999" customHeight="1">
      <c r="A21" s="675">
        <v>9</v>
      </c>
      <c r="B21" s="503" t="s">
        <v>880</v>
      </c>
      <c r="C21" s="503">
        <v>0</v>
      </c>
      <c r="D21" s="503">
        <v>0</v>
      </c>
      <c r="E21" s="676"/>
      <c r="F21" s="676">
        <v>8260000</v>
      </c>
      <c r="G21" s="676"/>
      <c r="H21" s="676"/>
      <c r="I21" s="503"/>
      <c r="J21" s="503">
        <v>236816100</v>
      </c>
      <c r="K21" s="503">
        <f t="shared" si="0"/>
        <v>245076100</v>
      </c>
      <c r="L21" s="503"/>
    </row>
    <row r="22" spans="1:12" ht="19.899999999999999" customHeight="1">
      <c r="A22" s="675">
        <v>10</v>
      </c>
      <c r="B22" s="503" t="s">
        <v>969</v>
      </c>
      <c r="C22" s="678">
        <v>0</v>
      </c>
      <c r="D22" s="678">
        <v>0</v>
      </c>
      <c r="E22" s="676"/>
      <c r="F22" s="676">
        <v>8260000</v>
      </c>
      <c r="G22" s="676"/>
      <c r="H22" s="676"/>
      <c r="I22" s="503"/>
      <c r="J22" s="503">
        <v>184611170</v>
      </c>
      <c r="K22" s="503">
        <f t="shared" si="0"/>
        <v>192871170</v>
      </c>
      <c r="L22" s="503"/>
    </row>
    <row r="23" spans="1:12" ht="19.899999999999999" customHeight="1">
      <c r="A23" s="675">
        <v>11</v>
      </c>
      <c r="B23" s="503" t="s">
        <v>970</v>
      </c>
      <c r="C23" s="677">
        <v>42415000</v>
      </c>
      <c r="D23" s="677">
        <v>42415000</v>
      </c>
      <c r="E23" s="676"/>
      <c r="F23" s="676">
        <v>8260000</v>
      </c>
      <c r="G23" s="676">
        <v>825963000</v>
      </c>
      <c r="H23" s="676">
        <v>825963000</v>
      </c>
      <c r="I23" s="503"/>
      <c r="J23" s="503">
        <v>238164920</v>
      </c>
      <c r="K23" s="503">
        <f t="shared" si="0"/>
        <v>246424920</v>
      </c>
      <c r="L23" s="503"/>
    </row>
    <row r="24" spans="1:12" ht="19.899999999999999" customHeight="1">
      <c r="A24" s="675">
        <v>12</v>
      </c>
      <c r="B24" s="503" t="s">
        <v>971</v>
      </c>
      <c r="C24" s="677">
        <v>0</v>
      </c>
      <c r="D24" s="677">
        <v>0</v>
      </c>
      <c r="E24" s="676"/>
      <c r="F24" s="676">
        <v>8260000</v>
      </c>
      <c r="G24" s="676"/>
      <c r="H24" s="503"/>
      <c r="I24" s="503"/>
      <c r="J24" s="503">
        <v>58739920</v>
      </c>
      <c r="K24" s="503">
        <f t="shared" si="0"/>
        <v>66999920</v>
      </c>
      <c r="L24" s="503"/>
    </row>
    <row r="25" spans="1:12" ht="27" customHeight="1">
      <c r="A25" s="850" t="s">
        <v>17</v>
      </c>
      <c r="B25" s="851"/>
      <c r="C25" s="679">
        <v>106038000</v>
      </c>
      <c r="D25" s="679">
        <v>106038000</v>
      </c>
      <c r="E25" s="676"/>
      <c r="F25" s="679">
        <v>82600000</v>
      </c>
      <c r="G25" s="679">
        <v>2064908000</v>
      </c>
      <c r="H25" s="679">
        <v>2064908000</v>
      </c>
      <c r="I25" s="503"/>
      <c r="J25" s="508">
        <v>1822050010</v>
      </c>
      <c r="K25" s="508">
        <f>SUM(K15:K24)</f>
        <v>1904650010</v>
      </c>
      <c r="L25" s="503"/>
    </row>
    <row r="27" spans="1:12" ht="15" customHeight="1">
      <c r="A27" s="347" t="s">
        <v>884</v>
      </c>
      <c r="B27" s="592"/>
      <c r="C27" s="592"/>
      <c r="D27" s="592"/>
      <c r="E27" s="592"/>
      <c r="F27" s="592"/>
      <c r="G27" s="592"/>
      <c r="H27" s="592"/>
      <c r="I27" s="592"/>
      <c r="J27" s="592"/>
    </row>
    <row r="28" spans="1:12" ht="15" customHeight="1">
      <c r="A28" s="872" t="s">
        <v>891</v>
      </c>
      <c r="B28" s="872"/>
      <c r="C28" s="872"/>
      <c r="D28" s="872"/>
      <c r="E28" s="872"/>
      <c r="F28" s="872"/>
      <c r="G28" s="872"/>
      <c r="H28" s="872"/>
      <c r="I28" s="872"/>
      <c r="J28" s="872"/>
    </row>
    <row r="29" spans="1:12" ht="15" customHeight="1">
      <c r="A29" s="872" t="s">
        <v>892</v>
      </c>
      <c r="B29" s="872"/>
      <c r="C29" s="872"/>
      <c r="D29" s="872"/>
      <c r="E29" s="348"/>
      <c r="F29" s="348"/>
      <c r="G29" s="348"/>
      <c r="H29" s="348"/>
      <c r="I29" s="348"/>
      <c r="J29" s="348"/>
    </row>
    <row r="30" spans="1:12" ht="15" customHeight="1">
      <c r="A30" s="872" t="s">
        <v>893</v>
      </c>
      <c r="B30" s="872"/>
      <c r="C30" s="872"/>
      <c r="D30" s="872"/>
      <c r="E30" s="872"/>
      <c r="F30" s="872"/>
      <c r="G30" s="872"/>
      <c r="H30" s="872"/>
      <c r="I30" s="872"/>
      <c r="J30" s="872"/>
    </row>
    <row r="31" spans="1:12" ht="13.5" customHeight="1">
      <c r="A31" s="873"/>
      <c r="B31" s="873"/>
      <c r="C31" s="873"/>
      <c r="D31" s="873"/>
      <c r="E31" s="873"/>
      <c r="F31" s="873"/>
      <c r="G31" s="873"/>
      <c r="H31" s="873"/>
      <c r="I31" s="872"/>
      <c r="J31" s="872"/>
    </row>
    <row r="32" spans="1:12" ht="15" customHeight="1">
      <c r="A32" s="591"/>
      <c r="B32" s="349"/>
      <c r="C32" s="349"/>
      <c r="D32" s="349"/>
      <c r="E32" s="349"/>
      <c r="F32" s="349"/>
      <c r="G32" s="349"/>
      <c r="H32" s="349"/>
      <c r="I32" s="591"/>
      <c r="J32" s="591"/>
    </row>
    <row r="33" spans="1:11" ht="15" customHeight="1">
      <c r="A33" s="591"/>
      <c r="B33" s="349"/>
      <c r="C33" s="349"/>
      <c r="D33" s="349"/>
      <c r="E33" s="349"/>
      <c r="F33" s="349"/>
      <c r="G33" s="349"/>
      <c r="H33" s="349"/>
      <c r="I33" s="591"/>
      <c r="J33" s="591"/>
    </row>
    <row r="34" spans="1:11" ht="15" customHeight="1">
      <c r="A34" s="591"/>
      <c r="B34" s="349"/>
      <c r="C34" s="349"/>
      <c r="D34" s="349"/>
      <c r="E34" s="349"/>
      <c r="F34" s="349"/>
      <c r="G34" s="349"/>
      <c r="H34" s="349"/>
      <c r="I34" s="591"/>
      <c r="J34" s="671" t="s">
        <v>1056</v>
      </c>
    </row>
    <row r="35" spans="1:11" ht="15" customHeight="1">
      <c r="A35" s="350"/>
      <c r="B35" s="350"/>
      <c r="C35" s="350"/>
      <c r="D35" s="350"/>
      <c r="E35" s="350"/>
      <c r="I35" s="869" t="s">
        <v>13</v>
      </c>
      <c r="J35" s="869"/>
      <c r="K35" s="869"/>
    </row>
    <row r="36" spans="1:11" ht="15" customHeight="1">
      <c r="A36" s="350"/>
      <c r="B36" s="350"/>
      <c r="C36" s="350"/>
      <c r="D36" s="350"/>
      <c r="E36" s="350"/>
      <c r="I36" s="870" t="s">
        <v>1026</v>
      </c>
      <c r="J36" s="870"/>
      <c r="K36" s="870"/>
    </row>
    <row r="37" spans="1:11">
      <c r="A37" s="350" t="s">
        <v>1054</v>
      </c>
      <c r="C37" s="350"/>
      <c r="D37" s="350"/>
      <c r="E37" s="350"/>
      <c r="I37" s="871" t="s">
        <v>83</v>
      </c>
      <c r="J37" s="871"/>
      <c r="K37" s="590"/>
    </row>
    <row r="38" spans="1:11">
      <c r="A38" s="350"/>
      <c r="B38" s="350"/>
      <c r="C38" s="350"/>
      <c r="D38" s="350"/>
      <c r="E38" s="350"/>
      <c r="F38" s="350"/>
      <c r="G38" s="350"/>
      <c r="H38" s="350"/>
      <c r="I38" s="350"/>
      <c r="J38" s="350"/>
      <c r="K38" s="350"/>
    </row>
  </sheetData>
  <mergeCells count="24">
    <mergeCell ref="I35:K35"/>
    <mergeCell ref="I36:K36"/>
    <mergeCell ref="I37:J37"/>
    <mergeCell ref="A28:J28"/>
    <mergeCell ref="A29:D29"/>
    <mergeCell ref="A30:D30"/>
    <mergeCell ref="E30:H30"/>
    <mergeCell ref="I30:J30"/>
    <mergeCell ref="A31:H31"/>
    <mergeCell ref="I31:J31"/>
    <mergeCell ref="A25:B25"/>
    <mergeCell ref="A8:C8"/>
    <mergeCell ref="A1:K1"/>
    <mergeCell ref="A2:L2"/>
    <mergeCell ref="A4:L4"/>
    <mergeCell ref="A7:C7"/>
    <mergeCell ref="K7:L7"/>
    <mergeCell ref="J9:L9"/>
    <mergeCell ref="A10:A11"/>
    <mergeCell ref="B10:B11"/>
    <mergeCell ref="C10:F10"/>
    <mergeCell ref="G10:J10"/>
    <mergeCell ref="K10:K11"/>
    <mergeCell ref="L10:L11"/>
  </mergeCells>
  <printOptions horizontalCentered="1"/>
  <pageMargins left="0.70866141732283505" right="0.70866141732283505" top="0.98622047199999996" bottom="0" header="0.31496062992126" footer="0.31496062992126"/>
  <pageSetup paperSize="9" scale="72" orientation="landscape" r:id="rId1"/>
</worksheet>
</file>

<file path=xl/worksheets/sheet70.xml><?xml version="1.0" encoding="utf-8"?>
<worksheet xmlns="http://schemas.openxmlformats.org/spreadsheetml/2006/main" xmlns:r="http://schemas.openxmlformats.org/officeDocument/2006/relationships">
  <sheetPr>
    <pageSetUpPr fitToPage="1"/>
  </sheetPr>
  <dimension ref="A1:P39"/>
  <sheetViews>
    <sheetView topLeftCell="A13" zoomScaleSheetLayoutView="115" workbookViewId="0">
      <selection activeCell="H33" sqref="H33:J33"/>
    </sheetView>
  </sheetViews>
  <sheetFormatPr defaultColWidth="9.140625" defaultRowHeight="12.75"/>
  <cols>
    <col min="1" max="1" width="7.42578125" style="155" customWidth="1"/>
    <col min="2" max="2" width="24" style="155" customWidth="1"/>
    <col min="3" max="3" width="11" style="155" customWidth="1"/>
    <col min="4" max="4" width="10" style="155" customWidth="1"/>
    <col min="5" max="5" width="11.85546875" style="155" customWidth="1"/>
    <col min="6" max="6" width="12.140625" style="155" customWidth="1"/>
    <col min="7" max="7" width="13.28515625" style="155" customWidth="1"/>
    <col min="8" max="8" width="14.5703125" style="155" customWidth="1"/>
    <col min="9" max="9" width="12.7109375" style="155" customWidth="1"/>
    <col min="10" max="10" width="14" style="155" customWidth="1"/>
    <col min="11" max="11" width="10.85546875" style="155" customWidth="1"/>
    <col min="12" max="12" width="11.5703125" style="155" customWidth="1"/>
    <col min="13" max="16384" width="9.140625" style="155"/>
  </cols>
  <sheetData>
    <row r="1" spans="1:16" s="83" customFormat="1">
      <c r="E1" s="1158"/>
      <c r="F1" s="1158"/>
      <c r="G1" s="1158"/>
      <c r="H1" s="1158"/>
      <c r="I1" s="1158"/>
      <c r="J1" s="302" t="s">
        <v>673</v>
      </c>
    </row>
    <row r="2" spans="1:16" s="83" customFormat="1" ht="15">
      <c r="A2" s="1159" t="s">
        <v>0</v>
      </c>
      <c r="B2" s="1159"/>
      <c r="C2" s="1159"/>
      <c r="D2" s="1159"/>
      <c r="E2" s="1159"/>
      <c r="F2" s="1159"/>
      <c r="G2" s="1159"/>
      <c r="H2" s="1159"/>
      <c r="I2" s="1159"/>
      <c r="J2" s="1159"/>
    </row>
    <row r="3" spans="1:16" s="83" customFormat="1" ht="20.25">
      <c r="A3" s="841" t="s">
        <v>747</v>
      </c>
      <c r="B3" s="841"/>
      <c r="C3" s="841"/>
      <c r="D3" s="841"/>
      <c r="E3" s="841"/>
      <c r="F3" s="841"/>
      <c r="G3" s="841"/>
      <c r="H3" s="841"/>
      <c r="I3" s="841"/>
      <c r="J3" s="841"/>
    </row>
    <row r="4" spans="1:16" s="83" customFormat="1" ht="14.25" customHeight="1"/>
    <row r="5" spans="1:16" ht="19.5" customHeight="1">
      <c r="A5" s="1160" t="s">
        <v>821</v>
      </c>
      <c r="B5" s="1160"/>
      <c r="C5" s="1160"/>
      <c r="D5" s="1160"/>
      <c r="E5" s="1160"/>
      <c r="F5" s="1160"/>
      <c r="G5" s="1160"/>
      <c r="H5" s="1160"/>
      <c r="I5" s="1160"/>
      <c r="J5" s="1160"/>
      <c r="K5" s="1160"/>
      <c r="L5" s="1160"/>
    </row>
    <row r="6" spans="1:16" ht="13.5" customHeight="1">
      <c r="A6" s="303"/>
      <c r="B6" s="303"/>
      <c r="C6" s="303"/>
      <c r="D6" s="303"/>
      <c r="E6" s="303"/>
      <c r="F6" s="303"/>
      <c r="G6" s="303"/>
      <c r="H6" s="303"/>
      <c r="I6" s="303"/>
      <c r="J6" s="303"/>
    </row>
    <row r="7" spans="1:16" ht="0.75" customHeight="1"/>
    <row r="8" spans="1:16">
      <c r="A8" s="1157" t="s">
        <v>1037</v>
      </c>
      <c r="B8" s="1157"/>
      <c r="C8" s="304"/>
      <c r="H8" s="859"/>
      <c r="I8" s="859"/>
      <c r="J8" s="859"/>
      <c r="K8" s="859"/>
      <c r="L8" s="859"/>
    </row>
    <row r="9" spans="1:16" ht="18" customHeight="1">
      <c r="A9" s="1014" t="s">
        <v>2</v>
      </c>
      <c r="B9" s="1014" t="s">
        <v>36</v>
      </c>
      <c r="C9" s="1155" t="s">
        <v>674</v>
      </c>
      <c r="D9" s="1155"/>
      <c r="E9" s="1155" t="s">
        <v>126</v>
      </c>
      <c r="F9" s="1155"/>
      <c r="G9" s="1155" t="s">
        <v>675</v>
      </c>
      <c r="H9" s="1155"/>
      <c r="I9" s="1155" t="s">
        <v>127</v>
      </c>
      <c r="J9" s="1155"/>
      <c r="K9" s="1155" t="s">
        <v>128</v>
      </c>
      <c r="L9" s="1155"/>
      <c r="O9" s="305"/>
      <c r="P9" s="306"/>
    </row>
    <row r="10" spans="1:16" ht="44.25" customHeight="1">
      <c r="A10" s="1014"/>
      <c r="B10" s="1014"/>
      <c r="C10" s="86" t="s">
        <v>676</v>
      </c>
      <c r="D10" s="86" t="s">
        <v>677</v>
      </c>
      <c r="E10" s="86" t="s">
        <v>678</v>
      </c>
      <c r="F10" s="86" t="s">
        <v>679</v>
      </c>
      <c r="G10" s="86" t="s">
        <v>678</v>
      </c>
      <c r="H10" s="86" t="s">
        <v>679</v>
      </c>
      <c r="I10" s="86" t="s">
        <v>676</v>
      </c>
      <c r="J10" s="86" t="s">
        <v>677</v>
      </c>
      <c r="K10" s="86" t="s">
        <v>676</v>
      </c>
      <c r="L10" s="86" t="s">
        <v>677</v>
      </c>
    </row>
    <row r="11" spans="1:16">
      <c r="A11" s="86">
        <v>1</v>
      </c>
      <c r="B11" s="86">
        <v>2</v>
      </c>
      <c r="C11" s="86">
        <v>3</v>
      </c>
      <c r="D11" s="86">
        <v>4</v>
      </c>
      <c r="E11" s="86">
        <v>5</v>
      </c>
      <c r="F11" s="86">
        <v>6</v>
      </c>
      <c r="G11" s="86">
        <v>7</v>
      </c>
      <c r="H11" s="86">
        <v>8</v>
      </c>
      <c r="I11" s="86">
        <v>9</v>
      </c>
      <c r="J11" s="86">
        <v>10</v>
      </c>
      <c r="K11" s="86">
        <v>11</v>
      </c>
      <c r="L11" s="86">
        <v>12</v>
      </c>
    </row>
    <row r="12" spans="1:16" ht="18.600000000000001" customHeight="1">
      <c r="A12" s="307">
        <v>1</v>
      </c>
      <c r="B12" s="560" t="s">
        <v>901</v>
      </c>
      <c r="C12" s="305">
        <v>0</v>
      </c>
      <c r="D12" s="305">
        <v>0</v>
      </c>
      <c r="E12" s="305">
        <v>0</v>
      </c>
      <c r="F12" s="305">
        <v>0</v>
      </c>
      <c r="G12" s="305">
        <v>0</v>
      </c>
      <c r="H12" s="305">
        <v>0</v>
      </c>
      <c r="I12" s="305">
        <v>0</v>
      </c>
      <c r="J12" s="305">
        <v>0</v>
      </c>
      <c r="K12" s="305">
        <v>0</v>
      </c>
      <c r="L12" s="305">
        <v>0</v>
      </c>
    </row>
    <row r="13" spans="1:16" ht="18.600000000000001" customHeight="1">
      <c r="A13" s="307">
        <v>2</v>
      </c>
      <c r="B13" s="560" t="s">
        <v>902</v>
      </c>
      <c r="C13" s="305">
        <v>0</v>
      </c>
      <c r="D13" s="305">
        <v>0</v>
      </c>
      <c r="E13" s="305">
        <v>0</v>
      </c>
      <c r="F13" s="305">
        <v>0</v>
      </c>
      <c r="G13" s="305">
        <v>0</v>
      </c>
      <c r="H13" s="305">
        <v>0</v>
      </c>
      <c r="I13" s="305">
        <v>0</v>
      </c>
      <c r="J13" s="305">
        <v>0</v>
      </c>
      <c r="K13" s="305">
        <v>0</v>
      </c>
      <c r="L13" s="305">
        <v>0</v>
      </c>
    </row>
    <row r="14" spans="1:16" ht="18.600000000000001" customHeight="1">
      <c r="A14" s="307">
        <v>3</v>
      </c>
      <c r="B14" s="560" t="s">
        <v>903</v>
      </c>
      <c r="C14" s="305">
        <v>0</v>
      </c>
      <c r="D14" s="305">
        <v>0</v>
      </c>
      <c r="E14" s="305">
        <v>0</v>
      </c>
      <c r="F14" s="305">
        <v>0</v>
      </c>
      <c r="G14" s="305">
        <v>0</v>
      </c>
      <c r="H14" s="305">
        <v>0</v>
      </c>
      <c r="I14" s="305">
        <v>0</v>
      </c>
      <c r="J14" s="305">
        <v>0</v>
      </c>
      <c r="K14" s="305">
        <v>0</v>
      </c>
      <c r="L14" s="305">
        <v>0</v>
      </c>
    </row>
    <row r="15" spans="1:16" ht="18.600000000000001" customHeight="1">
      <c r="A15" s="307">
        <v>4</v>
      </c>
      <c r="B15" s="560" t="s">
        <v>904</v>
      </c>
      <c r="C15" s="305">
        <v>0</v>
      </c>
      <c r="D15" s="305">
        <v>0</v>
      </c>
      <c r="E15" s="305">
        <v>0</v>
      </c>
      <c r="F15" s="305">
        <v>0</v>
      </c>
      <c r="G15" s="305">
        <v>0</v>
      </c>
      <c r="H15" s="305">
        <v>0</v>
      </c>
      <c r="I15" s="305">
        <v>0</v>
      </c>
      <c r="J15" s="305">
        <v>0</v>
      </c>
      <c r="K15" s="305">
        <v>0</v>
      </c>
      <c r="L15" s="305">
        <v>0</v>
      </c>
    </row>
    <row r="16" spans="1:16" ht="18.600000000000001" customHeight="1">
      <c r="A16" s="307">
        <v>5</v>
      </c>
      <c r="B16" s="560" t="s">
        <v>905</v>
      </c>
      <c r="C16" s="305">
        <v>0</v>
      </c>
      <c r="D16" s="305">
        <v>0</v>
      </c>
      <c r="E16" s="305">
        <v>0</v>
      </c>
      <c r="F16" s="305">
        <v>0</v>
      </c>
      <c r="G16" s="305">
        <v>0</v>
      </c>
      <c r="H16" s="305">
        <v>0</v>
      </c>
      <c r="I16" s="305">
        <v>0</v>
      </c>
      <c r="J16" s="305">
        <v>0</v>
      </c>
      <c r="K16" s="305">
        <v>0</v>
      </c>
      <c r="L16" s="305">
        <v>0</v>
      </c>
    </row>
    <row r="17" spans="1:12" ht="18.600000000000001" customHeight="1">
      <c r="A17" s="307">
        <v>6</v>
      </c>
      <c r="B17" s="560" t="s">
        <v>906</v>
      </c>
      <c r="C17" s="305">
        <v>0</v>
      </c>
      <c r="D17" s="305">
        <v>0</v>
      </c>
      <c r="E17" s="305">
        <v>0</v>
      </c>
      <c r="F17" s="305">
        <v>0</v>
      </c>
      <c r="G17" s="305">
        <v>0</v>
      </c>
      <c r="H17" s="305">
        <v>0</v>
      </c>
      <c r="I17" s="305">
        <v>0</v>
      </c>
      <c r="J17" s="305">
        <v>0</v>
      </c>
      <c r="K17" s="305">
        <v>0</v>
      </c>
      <c r="L17" s="305">
        <v>0</v>
      </c>
    </row>
    <row r="18" spans="1:12" ht="18.600000000000001" customHeight="1">
      <c r="A18" s="307">
        <v>7</v>
      </c>
      <c r="B18" s="560" t="s">
        <v>907</v>
      </c>
      <c r="C18" s="305">
        <v>0</v>
      </c>
      <c r="D18" s="305">
        <v>0</v>
      </c>
      <c r="E18" s="305">
        <v>0</v>
      </c>
      <c r="F18" s="305">
        <v>0</v>
      </c>
      <c r="G18" s="305">
        <v>0</v>
      </c>
      <c r="H18" s="305">
        <v>0</v>
      </c>
      <c r="I18" s="305">
        <v>0</v>
      </c>
      <c r="J18" s="305">
        <v>0</v>
      </c>
      <c r="K18" s="305">
        <v>0</v>
      </c>
      <c r="L18" s="305">
        <v>0</v>
      </c>
    </row>
    <row r="19" spans="1:12" ht="18.600000000000001" customHeight="1">
      <c r="A19" s="307">
        <v>8</v>
      </c>
      <c r="B19" s="560" t="s">
        <v>908</v>
      </c>
      <c r="C19" s="305">
        <v>0</v>
      </c>
      <c r="D19" s="305">
        <v>0</v>
      </c>
      <c r="E19" s="305">
        <v>0</v>
      </c>
      <c r="F19" s="305">
        <v>0</v>
      </c>
      <c r="G19" s="305">
        <v>0</v>
      </c>
      <c r="H19" s="305">
        <v>0</v>
      </c>
      <c r="I19" s="305">
        <v>0</v>
      </c>
      <c r="J19" s="305">
        <v>0</v>
      </c>
      <c r="K19" s="305">
        <v>0</v>
      </c>
      <c r="L19" s="305">
        <v>0</v>
      </c>
    </row>
    <row r="20" spans="1:12" ht="18.600000000000001" customHeight="1">
      <c r="A20" s="307">
        <v>9</v>
      </c>
      <c r="B20" s="560" t="s">
        <v>909</v>
      </c>
      <c r="C20" s="305">
        <v>0</v>
      </c>
      <c r="D20" s="305">
        <v>0</v>
      </c>
      <c r="E20" s="305">
        <v>0</v>
      </c>
      <c r="F20" s="305">
        <v>0</v>
      </c>
      <c r="G20" s="305">
        <v>0</v>
      </c>
      <c r="H20" s="305">
        <v>0</v>
      </c>
      <c r="I20" s="305">
        <v>0</v>
      </c>
      <c r="J20" s="305">
        <v>0</v>
      </c>
      <c r="K20" s="305">
        <v>0</v>
      </c>
      <c r="L20" s="305">
        <v>0</v>
      </c>
    </row>
    <row r="21" spans="1:12" ht="18.600000000000001" customHeight="1">
      <c r="A21" s="307">
        <v>10</v>
      </c>
      <c r="B21" s="560" t="s">
        <v>910</v>
      </c>
      <c r="C21" s="305">
        <v>0</v>
      </c>
      <c r="D21" s="305">
        <v>0</v>
      </c>
      <c r="E21" s="305">
        <v>0</v>
      </c>
      <c r="F21" s="305">
        <v>0</v>
      </c>
      <c r="G21" s="305">
        <v>0</v>
      </c>
      <c r="H21" s="305">
        <v>0</v>
      </c>
      <c r="I21" s="305">
        <v>0</v>
      </c>
      <c r="J21" s="305">
        <v>0</v>
      </c>
      <c r="K21" s="305">
        <v>0</v>
      </c>
      <c r="L21" s="305">
        <v>0</v>
      </c>
    </row>
    <row r="22" spans="1:12" ht="18.600000000000001" customHeight="1">
      <c r="A22" s="307">
        <v>11</v>
      </c>
      <c r="B22" s="560" t="s">
        <v>911</v>
      </c>
      <c r="C22" s="305">
        <v>0</v>
      </c>
      <c r="D22" s="305">
        <v>0</v>
      </c>
      <c r="E22" s="305">
        <v>0</v>
      </c>
      <c r="F22" s="305">
        <v>0</v>
      </c>
      <c r="G22" s="305">
        <v>0</v>
      </c>
      <c r="H22" s="305">
        <v>0</v>
      </c>
      <c r="I22" s="305">
        <v>0</v>
      </c>
      <c r="J22" s="305">
        <v>0</v>
      </c>
      <c r="K22" s="305">
        <v>0</v>
      </c>
      <c r="L22" s="305">
        <v>0</v>
      </c>
    </row>
    <row r="23" spans="1:12" ht="18.600000000000001" customHeight="1">
      <c r="A23" s="307">
        <v>12</v>
      </c>
      <c r="B23" s="560" t="s">
        <v>912</v>
      </c>
      <c r="C23" s="305">
        <v>0</v>
      </c>
      <c r="D23" s="305">
        <v>0</v>
      </c>
      <c r="E23" s="305">
        <v>0</v>
      </c>
      <c r="F23" s="305">
        <v>0</v>
      </c>
      <c r="G23" s="305">
        <v>0</v>
      </c>
      <c r="H23" s="305">
        <v>0</v>
      </c>
      <c r="I23" s="305">
        <v>0</v>
      </c>
      <c r="J23" s="305">
        <v>0</v>
      </c>
      <c r="K23" s="305">
        <v>0</v>
      </c>
      <c r="L23" s="305">
        <v>0</v>
      </c>
    </row>
    <row r="24" spans="1:12" ht="18.600000000000001" customHeight="1">
      <c r="A24" s="307">
        <v>13</v>
      </c>
      <c r="B24" s="560" t="s">
        <v>913</v>
      </c>
      <c r="C24" s="305">
        <v>0</v>
      </c>
      <c r="D24" s="305">
        <v>0</v>
      </c>
      <c r="E24" s="305">
        <v>0</v>
      </c>
      <c r="F24" s="305">
        <v>0</v>
      </c>
      <c r="G24" s="305">
        <v>0</v>
      </c>
      <c r="H24" s="305">
        <v>0</v>
      </c>
      <c r="I24" s="305">
        <v>0</v>
      </c>
      <c r="J24" s="305">
        <v>0</v>
      </c>
      <c r="K24" s="305">
        <v>0</v>
      </c>
      <c r="L24" s="305">
        <v>0</v>
      </c>
    </row>
    <row r="25" spans="1:12" ht="18.600000000000001" customHeight="1">
      <c r="A25" s="307">
        <v>14</v>
      </c>
      <c r="B25" s="560" t="s">
        <v>914</v>
      </c>
      <c r="C25" s="305">
        <v>0</v>
      </c>
      <c r="D25" s="305">
        <v>0</v>
      </c>
      <c r="E25" s="305">
        <v>0</v>
      </c>
      <c r="F25" s="305">
        <v>0</v>
      </c>
      <c r="G25" s="305">
        <v>0</v>
      </c>
      <c r="H25" s="305">
        <v>0</v>
      </c>
      <c r="I25" s="305">
        <v>0</v>
      </c>
      <c r="J25" s="305">
        <v>0</v>
      </c>
      <c r="K25" s="305">
        <v>0</v>
      </c>
      <c r="L25" s="305">
        <v>0</v>
      </c>
    </row>
    <row r="26" spans="1:12" ht="23.45" customHeight="1">
      <c r="A26" s="850" t="s">
        <v>17</v>
      </c>
      <c r="B26" s="851"/>
      <c r="C26" s="308">
        <v>0</v>
      </c>
      <c r="D26" s="308">
        <v>0</v>
      </c>
      <c r="E26" s="308">
        <v>0</v>
      </c>
      <c r="F26" s="308">
        <v>0</v>
      </c>
      <c r="G26" s="308">
        <v>0</v>
      </c>
      <c r="H26" s="308">
        <v>0</v>
      </c>
      <c r="I26" s="308">
        <v>0</v>
      </c>
      <c r="J26" s="308">
        <v>0</v>
      </c>
      <c r="K26" s="308">
        <v>0</v>
      </c>
      <c r="L26" s="308">
        <v>0</v>
      </c>
    </row>
    <row r="27" spans="1:12">
      <c r="A27" s="89"/>
      <c r="B27" s="111"/>
      <c r="C27" s="111"/>
      <c r="D27" s="306"/>
      <c r="E27" s="306"/>
      <c r="F27" s="306"/>
      <c r="G27" s="306"/>
      <c r="H27" s="306"/>
      <c r="I27" s="306"/>
      <c r="J27" s="306"/>
    </row>
    <row r="28" spans="1:12">
      <c r="A28" s="89"/>
      <c r="B28" s="111"/>
      <c r="C28" s="111"/>
      <c r="D28" s="306"/>
      <c r="E28" s="306"/>
      <c r="F28" s="306"/>
      <c r="G28" s="306"/>
      <c r="H28" s="306"/>
      <c r="I28" s="306"/>
      <c r="J28" s="306"/>
    </row>
    <row r="29" spans="1:12">
      <c r="A29" s="89"/>
      <c r="B29" s="111"/>
      <c r="C29" s="111"/>
      <c r="D29" s="306"/>
      <c r="E29" s="306"/>
      <c r="F29" s="306"/>
      <c r="G29" s="306"/>
      <c r="H29" s="306"/>
      <c r="I29" s="306"/>
      <c r="J29" s="306"/>
    </row>
    <row r="30" spans="1:12" ht="15.75" customHeight="1">
      <c r="A30" s="92" t="s">
        <v>1054</v>
      </c>
      <c r="B30" s="92"/>
      <c r="C30" s="92"/>
      <c r="D30" s="92"/>
      <c r="E30" s="92"/>
      <c r="F30" s="92"/>
      <c r="G30" s="92"/>
      <c r="I30" s="1154" t="s">
        <v>1056</v>
      </c>
      <c r="J30" s="1154"/>
    </row>
    <row r="31" spans="1:12" ht="12.75" customHeight="1">
      <c r="A31" s="1156" t="s">
        <v>681</v>
      </c>
      <c r="B31" s="1156"/>
      <c r="C31" s="1156"/>
      <c r="D31" s="1156"/>
      <c r="E31" s="1156"/>
      <c r="F31" s="1156"/>
      <c r="G31" s="1156"/>
      <c r="H31" s="1156"/>
      <c r="I31" s="1156"/>
      <c r="J31" s="1156"/>
    </row>
    <row r="32" spans="1:12" ht="12.75" customHeight="1">
      <c r="A32" s="309"/>
      <c r="B32" s="309"/>
      <c r="C32" s="309"/>
      <c r="D32" s="309"/>
      <c r="E32" s="309"/>
      <c r="F32" s="309"/>
      <c r="G32" s="309"/>
      <c r="H32" s="1154" t="s">
        <v>1030</v>
      </c>
      <c r="I32" s="1154"/>
      <c r="J32" s="1154"/>
      <c r="K32" s="1154"/>
    </row>
    <row r="33" spans="1:10">
      <c r="A33" s="92"/>
      <c r="B33" s="92"/>
      <c r="C33" s="92"/>
      <c r="E33" s="92"/>
      <c r="H33" s="1157" t="s">
        <v>83</v>
      </c>
      <c r="I33" s="1157"/>
      <c r="J33" s="1157"/>
    </row>
    <row r="37" spans="1:10">
      <c r="A37" s="1153"/>
      <c r="B37" s="1153"/>
      <c r="C37" s="1153"/>
      <c r="D37" s="1153"/>
      <c r="E37" s="1153"/>
      <c r="F37" s="1153"/>
      <c r="G37" s="1153"/>
      <c r="H37" s="1153"/>
      <c r="I37" s="1153"/>
      <c r="J37" s="1153"/>
    </row>
    <row r="39" spans="1:10">
      <c r="A39" s="1153"/>
      <c r="B39" s="1153"/>
      <c r="C39" s="1153"/>
      <c r="D39" s="1153"/>
      <c r="E39" s="1153"/>
      <c r="F39" s="1153"/>
      <c r="G39" s="1153"/>
      <c r="H39" s="1153"/>
      <c r="I39" s="1153"/>
      <c r="J39" s="1153"/>
    </row>
  </sheetData>
  <mergeCells count="20">
    <mergeCell ref="E1:I1"/>
    <mergeCell ref="A2:J2"/>
    <mergeCell ref="A3:J3"/>
    <mergeCell ref="A8:B8"/>
    <mergeCell ref="A5:L5"/>
    <mergeCell ref="H8:L8"/>
    <mergeCell ref="A39:J39"/>
    <mergeCell ref="H32:K32"/>
    <mergeCell ref="A9:A10"/>
    <mergeCell ref="B9:B10"/>
    <mergeCell ref="C9:D9"/>
    <mergeCell ref="E9:F9"/>
    <mergeCell ref="G9:H9"/>
    <mergeCell ref="I9:J9"/>
    <mergeCell ref="K9:L9"/>
    <mergeCell ref="I30:J30"/>
    <mergeCell ref="A31:J31"/>
    <mergeCell ref="H33:J33"/>
    <mergeCell ref="A37:J37"/>
    <mergeCell ref="A26:B26"/>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71.xml><?xml version="1.0" encoding="utf-8"?>
<worksheet xmlns="http://schemas.openxmlformats.org/spreadsheetml/2006/main" xmlns:r="http://schemas.openxmlformats.org/officeDocument/2006/relationships">
  <sheetPr>
    <pageSetUpPr fitToPage="1"/>
  </sheetPr>
  <dimension ref="A1:P39"/>
  <sheetViews>
    <sheetView zoomScaleSheetLayoutView="100" workbookViewId="0">
      <selection activeCell="H33" sqref="H33:J33"/>
    </sheetView>
  </sheetViews>
  <sheetFormatPr defaultColWidth="9.140625" defaultRowHeight="12.75"/>
  <cols>
    <col min="1" max="1" width="7.42578125" style="155" customWidth="1"/>
    <col min="2" max="2" width="24.85546875" style="155" customWidth="1"/>
    <col min="3" max="3" width="11" style="155" customWidth="1"/>
    <col min="4" max="4" width="10" style="155" customWidth="1"/>
    <col min="5" max="5" width="11.85546875" style="155" customWidth="1"/>
    <col min="6" max="6" width="12.140625" style="155" customWidth="1"/>
    <col min="7" max="7" width="13.28515625" style="155" customWidth="1"/>
    <col min="8" max="8" width="14.5703125" style="155" customWidth="1"/>
    <col min="9" max="9" width="12" style="155" customWidth="1"/>
    <col min="10" max="10" width="13.140625" style="155" customWidth="1"/>
    <col min="11" max="11" width="12.140625" style="155" customWidth="1"/>
    <col min="12" max="12" width="12" style="155" customWidth="1"/>
    <col min="13" max="16384" width="9.140625" style="155"/>
  </cols>
  <sheetData>
    <row r="1" spans="1:16" s="83" customFormat="1">
      <c r="E1" s="1158"/>
      <c r="F1" s="1158"/>
      <c r="G1" s="1158"/>
      <c r="H1" s="1158"/>
      <c r="I1" s="1158"/>
      <c r="J1" s="302" t="s">
        <v>680</v>
      </c>
    </row>
    <row r="2" spans="1:16" s="83" customFormat="1" ht="15">
      <c r="A2" s="1159" t="s">
        <v>0</v>
      </c>
      <c r="B2" s="1159"/>
      <c r="C2" s="1159"/>
      <c r="D2" s="1159"/>
      <c r="E2" s="1159"/>
      <c r="F2" s="1159"/>
      <c r="G2" s="1159"/>
      <c r="H2" s="1159"/>
      <c r="I2" s="1159"/>
      <c r="J2" s="1159"/>
    </row>
    <row r="3" spans="1:16" s="83" customFormat="1" ht="20.25">
      <c r="A3" s="841" t="s">
        <v>747</v>
      </c>
      <c r="B3" s="841"/>
      <c r="C3" s="841"/>
      <c r="D3" s="841"/>
      <c r="E3" s="841"/>
      <c r="F3" s="841"/>
      <c r="G3" s="841"/>
      <c r="H3" s="841"/>
      <c r="I3" s="841"/>
      <c r="J3" s="841"/>
    </row>
    <row r="4" spans="1:16" s="83" customFormat="1" ht="14.25" customHeight="1"/>
    <row r="5" spans="1:16" ht="16.5" customHeight="1">
      <c r="A5" s="1160" t="s">
        <v>822</v>
      </c>
      <c r="B5" s="1160"/>
      <c r="C5" s="1160"/>
      <c r="D5" s="1160"/>
      <c r="E5" s="1160"/>
      <c r="F5" s="1160"/>
      <c r="G5" s="1160"/>
      <c r="H5" s="1160"/>
      <c r="I5" s="1160"/>
      <c r="J5" s="1160"/>
      <c r="K5" s="1160"/>
      <c r="L5" s="1160"/>
    </row>
    <row r="6" spans="1:16" ht="13.5" customHeight="1">
      <c r="A6" s="303"/>
      <c r="B6" s="303"/>
      <c r="C6" s="303"/>
      <c r="D6" s="303"/>
      <c r="E6" s="303"/>
      <c r="F6" s="303"/>
      <c r="G6" s="303"/>
      <c r="H6" s="303"/>
      <c r="I6" s="303"/>
      <c r="J6" s="303"/>
    </row>
    <row r="7" spans="1:16" ht="0.75" customHeight="1"/>
    <row r="8" spans="1:16">
      <c r="A8" s="1157" t="s">
        <v>1051</v>
      </c>
      <c r="B8" s="1157"/>
      <c r="C8" s="304"/>
      <c r="H8" s="859"/>
      <c r="I8" s="859"/>
      <c r="J8" s="859"/>
      <c r="K8" s="859"/>
      <c r="L8" s="859"/>
    </row>
    <row r="9" spans="1:16" ht="21" customHeight="1">
      <c r="A9" s="1014" t="s">
        <v>2</v>
      </c>
      <c r="B9" s="1014" t="s">
        <v>36</v>
      </c>
      <c r="C9" s="1155" t="s">
        <v>674</v>
      </c>
      <c r="D9" s="1155"/>
      <c r="E9" s="1155" t="s">
        <v>126</v>
      </c>
      <c r="F9" s="1155"/>
      <c r="G9" s="1155" t="s">
        <v>675</v>
      </c>
      <c r="H9" s="1155"/>
      <c r="I9" s="1155" t="s">
        <v>127</v>
      </c>
      <c r="J9" s="1155"/>
      <c r="K9" s="1155" t="s">
        <v>128</v>
      </c>
      <c r="L9" s="1155"/>
      <c r="O9" s="305"/>
      <c r="P9" s="306"/>
    </row>
    <row r="10" spans="1:16" ht="45" customHeight="1">
      <c r="A10" s="1014"/>
      <c r="B10" s="1014"/>
      <c r="C10" s="86" t="s">
        <v>676</v>
      </c>
      <c r="D10" s="86" t="s">
        <v>677</v>
      </c>
      <c r="E10" s="86" t="s">
        <v>678</v>
      </c>
      <c r="F10" s="86" t="s">
        <v>679</v>
      </c>
      <c r="G10" s="86" t="s">
        <v>678</v>
      </c>
      <c r="H10" s="86" t="s">
        <v>679</v>
      </c>
      <c r="I10" s="86" t="s">
        <v>676</v>
      </c>
      <c r="J10" s="86" t="s">
        <v>677</v>
      </c>
      <c r="K10" s="86" t="s">
        <v>676</v>
      </c>
      <c r="L10" s="86" t="s">
        <v>677</v>
      </c>
    </row>
    <row r="11" spans="1:16">
      <c r="A11" s="86">
        <v>1</v>
      </c>
      <c r="B11" s="86">
        <v>2</v>
      </c>
      <c r="C11" s="86">
        <v>3</v>
      </c>
      <c r="D11" s="86">
        <v>4</v>
      </c>
      <c r="E11" s="86">
        <v>5</v>
      </c>
      <c r="F11" s="86">
        <v>6</v>
      </c>
      <c r="G11" s="86">
        <v>7</v>
      </c>
      <c r="H11" s="86">
        <v>8</v>
      </c>
      <c r="I11" s="86">
        <v>9</v>
      </c>
      <c r="J11" s="86">
        <v>10</v>
      </c>
      <c r="K11" s="86">
        <v>11</v>
      </c>
      <c r="L11" s="86">
        <v>12</v>
      </c>
    </row>
    <row r="12" spans="1:16" ht="18.600000000000001" customHeight="1">
      <c r="A12" s="307">
        <v>1</v>
      </c>
      <c r="B12" s="560" t="s">
        <v>901</v>
      </c>
      <c r="C12" s="305">
        <v>0</v>
      </c>
      <c r="D12" s="305">
        <v>0</v>
      </c>
      <c r="E12" s="305">
        <v>0</v>
      </c>
      <c r="F12" s="305">
        <v>0</v>
      </c>
      <c r="G12" s="305">
        <v>0</v>
      </c>
      <c r="H12" s="305">
        <v>0</v>
      </c>
      <c r="I12" s="305">
        <v>0</v>
      </c>
      <c r="J12" s="305">
        <v>0</v>
      </c>
      <c r="K12" s="305">
        <v>0</v>
      </c>
      <c r="L12" s="305">
        <v>0</v>
      </c>
    </row>
    <row r="13" spans="1:16" ht="18.600000000000001" customHeight="1">
      <c r="A13" s="307">
        <v>2</v>
      </c>
      <c r="B13" s="560" t="s">
        <v>902</v>
      </c>
      <c r="C13" s="305">
        <v>0</v>
      </c>
      <c r="D13" s="305">
        <v>0</v>
      </c>
      <c r="E13" s="305">
        <v>0</v>
      </c>
      <c r="F13" s="305">
        <v>0</v>
      </c>
      <c r="G13" s="305">
        <v>0</v>
      </c>
      <c r="H13" s="305">
        <v>0</v>
      </c>
      <c r="I13" s="305">
        <v>0</v>
      </c>
      <c r="J13" s="305">
        <v>0</v>
      </c>
      <c r="K13" s="305">
        <v>0</v>
      </c>
      <c r="L13" s="305">
        <v>0</v>
      </c>
    </row>
    <row r="14" spans="1:16" ht="18.600000000000001" customHeight="1">
      <c r="A14" s="307">
        <v>3</v>
      </c>
      <c r="B14" s="560" t="s">
        <v>903</v>
      </c>
      <c r="C14" s="305">
        <v>0</v>
      </c>
      <c r="D14" s="305">
        <v>0</v>
      </c>
      <c r="E14" s="305">
        <v>0</v>
      </c>
      <c r="F14" s="305">
        <v>0</v>
      </c>
      <c r="G14" s="305">
        <v>0</v>
      </c>
      <c r="H14" s="305">
        <v>0</v>
      </c>
      <c r="I14" s="305">
        <v>0</v>
      </c>
      <c r="J14" s="305">
        <v>0</v>
      </c>
      <c r="K14" s="305">
        <v>0</v>
      </c>
      <c r="L14" s="305">
        <v>0</v>
      </c>
    </row>
    <row r="15" spans="1:16" ht="18.600000000000001" customHeight="1">
      <c r="A15" s="307">
        <v>4</v>
      </c>
      <c r="B15" s="560" t="s">
        <v>904</v>
      </c>
      <c r="C15" s="305">
        <v>0</v>
      </c>
      <c r="D15" s="305">
        <v>0</v>
      </c>
      <c r="E15" s="305">
        <v>0</v>
      </c>
      <c r="F15" s="305">
        <v>0</v>
      </c>
      <c r="G15" s="305">
        <v>0</v>
      </c>
      <c r="H15" s="305">
        <v>0</v>
      </c>
      <c r="I15" s="305">
        <v>0</v>
      </c>
      <c r="J15" s="305">
        <v>0</v>
      </c>
      <c r="K15" s="305">
        <v>0</v>
      </c>
      <c r="L15" s="305">
        <v>0</v>
      </c>
    </row>
    <row r="16" spans="1:16" ht="18.600000000000001" customHeight="1">
      <c r="A16" s="307">
        <v>5</v>
      </c>
      <c r="B16" s="560" t="s">
        <v>905</v>
      </c>
      <c r="C16" s="305">
        <v>0</v>
      </c>
      <c r="D16" s="305">
        <v>0</v>
      </c>
      <c r="E16" s="305">
        <v>0</v>
      </c>
      <c r="F16" s="305">
        <v>0</v>
      </c>
      <c r="G16" s="305">
        <v>0</v>
      </c>
      <c r="H16" s="305">
        <v>0</v>
      </c>
      <c r="I16" s="305">
        <v>0</v>
      </c>
      <c r="J16" s="305">
        <v>0</v>
      </c>
      <c r="K16" s="305">
        <v>0</v>
      </c>
      <c r="L16" s="305">
        <v>0</v>
      </c>
    </row>
    <row r="17" spans="1:12" ht="18.600000000000001" customHeight="1">
      <c r="A17" s="307">
        <v>6</v>
      </c>
      <c r="B17" s="560" t="s">
        <v>906</v>
      </c>
      <c r="C17" s="305">
        <v>0</v>
      </c>
      <c r="D17" s="305">
        <v>0</v>
      </c>
      <c r="E17" s="305">
        <v>0</v>
      </c>
      <c r="F17" s="305">
        <v>0</v>
      </c>
      <c r="G17" s="305">
        <v>0</v>
      </c>
      <c r="H17" s="305">
        <v>0</v>
      </c>
      <c r="I17" s="305">
        <v>0</v>
      </c>
      <c r="J17" s="305">
        <v>0</v>
      </c>
      <c r="K17" s="305">
        <v>0</v>
      </c>
      <c r="L17" s="305">
        <v>0</v>
      </c>
    </row>
    <row r="18" spans="1:12" ht="18.600000000000001" customHeight="1">
      <c r="A18" s="307">
        <v>7</v>
      </c>
      <c r="B18" s="560" t="s">
        <v>907</v>
      </c>
      <c r="C18" s="305">
        <v>0</v>
      </c>
      <c r="D18" s="305">
        <v>0</v>
      </c>
      <c r="E18" s="305">
        <v>0</v>
      </c>
      <c r="F18" s="305">
        <v>0</v>
      </c>
      <c r="G18" s="305">
        <v>0</v>
      </c>
      <c r="H18" s="305">
        <v>0</v>
      </c>
      <c r="I18" s="305">
        <v>0</v>
      </c>
      <c r="J18" s="305">
        <v>0</v>
      </c>
      <c r="K18" s="305">
        <v>0</v>
      </c>
      <c r="L18" s="305">
        <v>0</v>
      </c>
    </row>
    <row r="19" spans="1:12" ht="18.600000000000001" customHeight="1">
      <c r="A19" s="307">
        <v>8</v>
      </c>
      <c r="B19" s="560" t="s">
        <v>908</v>
      </c>
      <c r="C19" s="305">
        <v>0</v>
      </c>
      <c r="D19" s="305">
        <v>0</v>
      </c>
      <c r="E19" s="305">
        <v>0</v>
      </c>
      <c r="F19" s="305">
        <v>0</v>
      </c>
      <c r="G19" s="305">
        <v>0</v>
      </c>
      <c r="H19" s="305">
        <v>0</v>
      </c>
      <c r="I19" s="305">
        <v>0</v>
      </c>
      <c r="J19" s="305">
        <v>0</v>
      </c>
      <c r="K19" s="305">
        <v>0</v>
      </c>
      <c r="L19" s="305">
        <v>0</v>
      </c>
    </row>
    <row r="20" spans="1:12" ht="18.600000000000001" customHeight="1">
      <c r="A20" s="307">
        <v>9</v>
      </c>
      <c r="B20" s="560" t="s">
        <v>909</v>
      </c>
      <c r="C20" s="305">
        <v>0</v>
      </c>
      <c r="D20" s="305">
        <v>0</v>
      </c>
      <c r="E20" s="305">
        <v>0</v>
      </c>
      <c r="F20" s="305">
        <v>0</v>
      </c>
      <c r="G20" s="305">
        <v>0</v>
      </c>
      <c r="H20" s="305">
        <v>0</v>
      </c>
      <c r="I20" s="305">
        <v>0</v>
      </c>
      <c r="J20" s="305">
        <v>0</v>
      </c>
      <c r="K20" s="305">
        <v>0</v>
      </c>
      <c r="L20" s="305">
        <v>0</v>
      </c>
    </row>
    <row r="21" spans="1:12" ht="18.600000000000001" customHeight="1">
      <c r="A21" s="307">
        <v>10</v>
      </c>
      <c r="B21" s="560" t="s">
        <v>910</v>
      </c>
      <c r="C21" s="305">
        <v>0</v>
      </c>
      <c r="D21" s="305">
        <v>0</v>
      </c>
      <c r="E21" s="305">
        <v>0</v>
      </c>
      <c r="F21" s="305">
        <v>0</v>
      </c>
      <c r="G21" s="305">
        <v>0</v>
      </c>
      <c r="H21" s="305">
        <v>0</v>
      </c>
      <c r="I21" s="305">
        <v>0</v>
      </c>
      <c r="J21" s="305">
        <v>0</v>
      </c>
      <c r="K21" s="305">
        <v>0</v>
      </c>
      <c r="L21" s="305">
        <v>0</v>
      </c>
    </row>
    <row r="22" spans="1:12" ht="18.600000000000001" customHeight="1">
      <c r="A22" s="307">
        <v>11</v>
      </c>
      <c r="B22" s="560" t="s">
        <v>911</v>
      </c>
      <c r="C22" s="305">
        <v>0</v>
      </c>
      <c r="D22" s="305">
        <v>0</v>
      </c>
      <c r="E22" s="305">
        <v>0</v>
      </c>
      <c r="F22" s="305">
        <v>0</v>
      </c>
      <c r="G22" s="305">
        <v>0</v>
      </c>
      <c r="H22" s="305">
        <v>0</v>
      </c>
      <c r="I22" s="305">
        <v>0</v>
      </c>
      <c r="J22" s="305">
        <v>0</v>
      </c>
      <c r="K22" s="305">
        <v>0</v>
      </c>
      <c r="L22" s="305">
        <v>0</v>
      </c>
    </row>
    <row r="23" spans="1:12" ht="18.600000000000001" customHeight="1">
      <c r="A23" s="307">
        <v>12</v>
      </c>
      <c r="B23" s="560" t="s">
        <v>912</v>
      </c>
      <c r="C23" s="305">
        <v>0</v>
      </c>
      <c r="D23" s="305">
        <v>0</v>
      </c>
      <c r="E23" s="305">
        <v>0</v>
      </c>
      <c r="F23" s="305">
        <v>0</v>
      </c>
      <c r="G23" s="305">
        <v>0</v>
      </c>
      <c r="H23" s="305">
        <v>0</v>
      </c>
      <c r="I23" s="305">
        <v>0</v>
      </c>
      <c r="J23" s="305">
        <v>0</v>
      </c>
      <c r="K23" s="305">
        <v>0</v>
      </c>
      <c r="L23" s="305">
        <v>0</v>
      </c>
    </row>
    <row r="24" spans="1:12" ht="18.600000000000001" customHeight="1">
      <c r="A24" s="307">
        <v>13</v>
      </c>
      <c r="B24" s="560" t="s">
        <v>913</v>
      </c>
      <c r="C24" s="305">
        <v>0</v>
      </c>
      <c r="D24" s="305">
        <v>0</v>
      </c>
      <c r="E24" s="305">
        <v>0</v>
      </c>
      <c r="F24" s="305">
        <v>0</v>
      </c>
      <c r="G24" s="305">
        <v>0</v>
      </c>
      <c r="H24" s="305">
        <v>0</v>
      </c>
      <c r="I24" s="305">
        <v>0</v>
      </c>
      <c r="J24" s="305">
        <v>0</v>
      </c>
      <c r="K24" s="305">
        <v>0</v>
      </c>
      <c r="L24" s="305">
        <v>0</v>
      </c>
    </row>
    <row r="25" spans="1:12" ht="18.600000000000001" customHeight="1">
      <c r="A25" s="307">
        <v>14</v>
      </c>
      <c r="B25" s="560" t="s">
        <v>914</v>
      </c>
      <c r="C25" s="305">
        <v>0</v>
      </c>
      <c r="D25" s="305">
        <v>0</v>
      </c>
      <c r="E25" s="305">
        <v>0</v>
      </c>
      <c r="F25" s="305">
        <v>0</v>
      </c>
      <c r="G25" s="305">
        <v>0</v>
      </c>
      <c r="H25" s="305">
        <v>0</v>
      </c>
      <c r="I25" s="305">
        <v>0</v>
      </c>
      <c r="J25" s="305">
        <v>0</v>
      </c>
      <c r="K25" s="305">
        <v>0</v>
      </c>
      <c r="L25" s="305">
        <v>0</v>
      </c>
    </row>
    <row r="26" spans="1:12" ht="18.600000000000001" customHeight="1">
      <c r="A26" s="850" t="s">
        <v>17</v>
      </c>
      <c r="B26" s="851"/>
      <c r="C26" s="308">
        <v>0</v>
      </c>
      <c r="D26" s="308">
        <v>0</v>
      </c>
      <c r="E26" s="308">
        <v>0</v>
      </c>
      <c r="F26" s="308">
        <v>0</v>
      </c>
      <c r="G26" s="308">
        <v>0</v>
      </c>
      <c r="H26" s="308">
        <v>0</v>
      </c>
      <c r="I26" s="308">
        <v>0</v>
      </c>
      <c r="J26" s="308">
        <v>0</v>
      </c>
      <c r="K26" s="308">
        <v>0</v>
      </c>
      <c r="L26" s="308">
        <v>0</v>
      </c>
    </row>
    <row r="27" spans="1:12">
      <c r="A27" s="89"/>
      <c r="B27" s="111"/>
      <c r="C27" s="111"/>
      <c r="D27" s="306"/>
      <c r="E27" s="306"/>
      <c r="F27" s="306"/>
      <c r="G27" s="306"/>
      <c r="H27" s="306"/>
      <c r="I27" s="306"/>
      <c r="J27" s="306"/>
    </row>
    <row r="28" spans="1:12">
      <c r="A28" s="89"/>
      <c r="B28" s="111"/>
      <c r="C28" s="111"/>
      <c r="D28" s="306"/>
      <c r="E28" s="306"/>
      <c r="F28" s="306"/>
      <c r="G28" s="306"/>
      <c r="H28" s="306"/>
      <c r="I28" s="306"/>
      <c r="J28" s="306"/>
    </row>
    <row r="29" spans="1:12">
      <c r="A29" s="89"/>
      <c r="B29" s="111"/>
      <c r="C29" s="111"/>
      <c r="D29" s="306"/>
      <c r="E29" s="306"/>
      <c r="F29" s="306"/>
      <c r="G29" s="306"/>
      <c r="H29" s="306"/>
      <c r="I29" s="306"/>
      <c r="J29" s="306"/>
    </row>
    <row r="30" spans="1:12" ht="15.75" customHeight="1">
      <c r="A30" s="92" t="s">
        <v>1054</v>
      </c>
      <c r="B30" s="92"/>
      <c r="C30" s="92"/>
      <c r="D30" s="92"/>
      <c r="E30" s="92"/>
      <c r="F30" s="92"/>
      <c r="G30" s="92"/>
      <c r="I30" s="1154" t="s">
        <v>1056</v>
      </c>
      <c r="J30" s="1154"/>
    </row>
    <row r="31" spans="1:12" ht="12.75" customHeight="1">
      <c r="A31" s="1156" t="s">
        <v>681</v>
      </c>
      <c r="B31" s="1156"/>
      <c r="C31" s="1156"/>
      <c r="D31" s="1156"/>
      <c r="E31" s="1156"/>
      <c r="F31" s="1156"/>
      <c r="G31" s="1156"/>
      <c r="H31" s="1156"/>
      <c r="I31" s="1156"/>
      <c r="J31" s="1156"/>
    </row>
    <row r="32" spans="1:12" ht="12.75" customHeight="1">
      <c r="A32" s="309"/>
      <c r="B32" s="309"/>
      <c r="C32" s="309"/>
      <c r="D32" s="309"/>
      <c r="E32" s="309"/>
      <c r="F32" s="309"/>
      <c r="G32" s="309"/>
      <c r="H32" s="1154" t="s">
        <v>1026</v>
      </c>
      <c r="I32" s="1154"/>
      <c r="J32" s="1154"/>
      <c r="K32" s="1154"/>
    </row>
    <row r="33" spans="1:10">
      <c r="A33" s="92"/>
      <c r="B33" s="92"/>
      <c r="C33" s="92"/>
      <c r="E33" s="92"/>
      <c r="H33" s="1157" t="s">
        <v>83</v>
      </c>
      <c r="I33" s="1157"/>
      <c r="J33" s="1157"/>
    </row>
    <row r="37" spans="1:10">
      <c r="A37" s="1153"/>
      <c r="B37" s="1153"/>
      <c r="C37" s="1153"/>
      <c r="D37" s="1153"/>
      <c r="E37" s="1153"/>
      <c r="F37" s="1153"/>
      <c r="G37" s="1153"/>
      <c r="H37" s="1153"/>
      <c r="I37" s="1153"/>
      <c r="J37" s="1153"/>
    </row>
    <row r="39" spans="1:10">
      <c r="A39" s="1153"/>
      <c r="B39" s="1153"/>
      <c r="C39" s="1153"/>
      <c r="D39" s="1153"/>
      <c r="E39" s="1153"/>
      <c r="F39" s="1153"/>
      <c r="G39" s="1153"/>
      <c r="H39" s="1153"/>
      <c r="I39" s="1153"/>
      <c r="J39" s="1153"/>
    </row>
  </sheetData>
  <mergeCells count="20">
    <mergeCell ref="E1:I1"/>
    <mergeCell ref="A2:J2"/>
    <mergeCell ref="A3:J3"/>
    <mergeCell ref="A8:B8"/>
    <mergeCell ref="A5:L5"/>
    <mergeCell ref="H8:L8"/>
    <mergeCell ref="A39:J39"/>
    <mergeCell ref="H32:K32"/>
    <mergeCell ref="A9:A10"/>
    <mergeCell ref="B9:B10"/>
    <mergeCell ref="C9:D9"/>
    <mergeCell ref="E9:F9"/>
    <mergeCell ref="G9:H9"/>
    <mergeCell ref="I9:J9"/>
    <mergeCell ref="K9:L9"/>
    <mergeCell ref="I30:J30"/>
    <mergeCell ref="A31:J31"/>
    <mergeCell ref="H33:J33"/>
    <mergeCell ref="A37:J37"/>
    <mergeCell ref="A26:B26"/>
  </mergeCells>
  <printOptions horizontalCentered="1"/>
  <pageMargins left="0.70866141732283472" right="0.70866141732283472" top="0.23622047244094491" bottom="0" header="0.31496062992125984" footer="0.31496062992125984"/>
  <pageSetup paperSize="9" scale="86"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K32"/>
  <sheetViews>
    <sheetView topLeftCell="A10" zoomScale="90" zoomScaleNormal="90" zoomScaleSheetLayoutView="100" workbookViewId="0">
      <selection activeCell="C11" sqref="C11"/>
    </sheetView>
  </sheetViews>
  <sheetFormatPr defaultRowHeight="12.75"/>
  <cols>
    <col min="1" max="1" width="6.28515625" customWidth="1"/>
    <col min="2" max="2" width="27.140625" customWidth="1"/>
    <col min="3" max="3" width="17.28515625" customWidth="1"/>
    <col min="4" max="4" width="21" customWidth="1"/>
    <col min="5" max="5" width="21.140625" customWidth="1"/>
    <col min="6" max="6" width="20.7109375" customWidth="1"/>
    <col min="7" max="7" width="23.5703125" customWidth="1"/>
    <col min="8" max="8" width="22.7109375" customWidth="1"/>
  </cols>
  <sheetData>
    <row r="1" spans="1:8" ht="18">
      <c r="A1" s="876" t="s">
        <v>0</v>
      </c>
      <c r="B1" s="876"/>
      <c r="C1" s="876"/>
      <c r="D1" s="876"/>
      <c r="E1" s="876"/>
      <c r="F1" s="876"/>
      <c r="G1" s="876"/>
      <c r="H1" s="187" t="s">
        <v>253</v>
      </c>
    </row>
    <row r="2" spans="1:8" ht="21">
      <c r="A2" s="877" t="s">
        <v>747</v>
      </c>
      <c r="B2" s="877"/>
      <c r="C2" s="877"/>
      <c r="D2" s="877"/>
      <c r="E2" s="877"/>
      <c r="F2" s="877"/>
      <c r="G2" s="877"/>
      <c r="H2" s="877"/>
    </row>
    <row r="3" spans="1:8" ht="15">
      <c r="A3" s="189"/>
      <c r="B3" s="189"/>
    </row>
    <row r="4" spans="1:8" ht="18" customHeight="1">
      <c r="A4" s="878" t="s">
        <v>797</v>
      </c>
      <c r="B4" s="878"/>
      <c r="C4" s="878"/>
      <c r="D4" s="878"/>
      <c r="E4" s="878"/>
      <c r="F4" s="878"/>
      <c r="G4" s="878"/>
      <c r="H4" s="878"/>
    </row>
    <row r="5" spans="1:8" ht="15">
      <c r="A5" s="190" t="s">
        <v>900</v>
      </c>
      <c r="B5" s="190"/>
    </row>
    <row r="6" spans="1:8" ht="15">
      <c r="A6" s="190"/>
      <c r="B6" s="190"/>
      <c r="G6" s="879" t="s">
        <v>1025</v>
      </c>
      <c r="H6" s="879"/>
    </row>
    <row r="7" spans="1:8" ht="59.25" customHeight="1">
      <c r="A7" s="317" t="s">
        <v>2</v>
      </c>
      <c r="B7" s="317" t="s">
        <v>3</v>
      </c>
      <c r="C7" s="192" t="s">
        <v>255</v>
      </c>
      <c r="D7" s="192" t="s">
        <v>256</v>
      </c>
      <c r="E7" s="192" t="s">
        <v>257</v>
      </c>
      <c r="F7" s="192" t="s">
        <v>258</v>
      </c>
      <c r="G7" s="192" t="s">
        <v>259</v>
      </c>
      <c r="H7" s="192" t="s">
        <v>260</v>
      </c>
    </row>
    <row r="8" spans="1:8" s="187" customFormat="1" ht="15">
      <c r="A8" s="193">
        <v>1</v>
      </c>
      <c r="B8" s="193">
        <v>2</v>
      </c>
      <c r="C8" s="193">
        <v>3</v>
      </c>
      <c r="D8" s="193">
        <v>4</v>
      </c>
      <c r="E8" s="193">
        <v>5</v>
      </c>
      <c r="F8" s="193">
        <v>6</v>
      </c>
      <c r="G8" s="193">
        <v>7</v>
      </c>
      <c r="H8" s="193" t="s">
        <v>268</v>
      </c>
    </row>
    <row r="9" spans="1:8" ht="23.45" customHeight="1">
      <c r="A9" s="47">
        <v>1</v>
      </c>
      <c r="B9" s="47" t="s">
        <v>901</v>
      </c>
      <c r="C9" s="48">
        <v>490</v>
      </c>
      <c r="D9" s="672">
        <v>36</v>
      </c>
      <c r="E9" s="672">
        <v>402</v>
      </c>
      <c r="F9" s="673">
        <v>928</v>
      </c>
      <c r="G9" s="673">
        <v>928</v>
      </c>
      <c r="H9" s="673"/>
    </row>
    <row r="10" spans="1:8" ht="23.45" customHeight="1">
      <c r="A10" s="47">
        <v>2</v>
      </c>
      <c r="B10" s="47" t="s">
        <v>902</v>
      </c>
      <c r="C10" s="48">
        <v>460</v>
      </c>
      <c r="D10" s="672">
        <v>54</v>
      </c>
      <c r="E10" s="672">
        <v>367</v>
      </c>
      <c r="F10" s="673">
        <v>881</v>
      </c>
      <c r="G10" s="673">
        <v>881</v>
      </c>
      <c r="H10" s="673"/>
    </row>
    <row r="11" spans="1:8" ht="23.45" customHeight="1">
      <c r="A11" s="47">
        <v>3</v>
      </c>
      <c r="B11" s="47" t="s">
        <v>903</v>
      </c>
      <c r="C11" s="48">
        <v>398</v>
      </c>
      <c r="D11" s="672">
        <v>29</v>
      </c>
      <c r="E11" s="672">
        <v>265</v>
      </c>
      <c r="F11" s="673">
        <v>692</v>
      </c>
      <c r="G11" s="673">
        <v>692</v>
      </c>
      <c r="H11" s="673"/>
    </row>
    <row r="12" spans="1:8" ht="23.45" customHeight="1">
      <c r="A12" s="47">
        <v>4</v>
      </c>
      <c r="B12" s="47" t="s">
        <v>904</v>
      </c>
      <c r="C12" s="48">
        <v>388</v>
      </c>
      <c r="D12" s="672">
        <v>30</v>
      </c>
      <c r="E12" s="672">
        <v>323</v>
      </c>
      <c r="F12" s="673">
        <v>741</v>
      </c>
      <c r="G12" s="673">
        <v>741</v>
      </c>
      <c r="H12" s="673"/>
    </row>
    <row r="13" spans="1:8" ht="23.45" customHeight="1">
      <c r="A13" s="47">
        <v>5</v>
      </c>
      <c r="B13" s="47" t="s">
        <v>905</v>
      </c>
      <c r="C13" s="48">
        <v>434</v>
      </c>
      <c r="D13" s="672">
        <v>32</v>
      </c>
      <c r="E13" s="672">
        <v>415</v>
      </c>
      <c r="F13" s="673">
        <v>881</v>
      </c>
      <c r="G13" s="673">
        <v>881</v>
      </c>
      <c r="H13" s="673"/>
    </row>
    <row r="14" spans="1:8" ht="23.45" customHeight="1">
      <c r="A14" s="47">
        <v>6</v>
      </c>
      <c r="B14" s="47" t="s">
        <v>906</v>
      </c>
      <c r="C14" s="48">
        <v>281</v>
      </c>
      <c r="D14" s="672">
        <v>32</v>
      </c>
      <c r="E14" s="672">
        <v>213</v>
      </c>
      <c r="F14" s="673">
        <v>526</v>
      </c>
      <c r="G14" s="673">
        <v>526</v>
      </c>
      <c r="H14" s="673"/>
    </row>
    <row r="15" spans="1:8" ht="23.45" customHeight="1">
      <c r="A15" s="47">
        <v>7</v>
      </c>
      <c r="B15" s="47" t="s">
        <v>907</v>
      </c>
      <c r="C15" s="48">
        <v>443</v>
      </c>
      <c r="D15" s="674">
        <v>38</v>
      </c>
      <c r="E15" s="674">
        <v>462</v>
      </c>
      <c r="F15" s="673">
        <v>943</v>
      </c>
      <c r="G15" s="673">
        <v>943</v>
      </c>
      <c r="H15" s="47"/>
    </row>
    <row r="16" spans="1:8" ht="23.45" customHeight="1">
      <c r="A16" s="47">
        <v>8</v>
      </c>
      <c r="B16" s="47" t="s">
        <v>908</v>
      </c>
      <c r="C16" s="48">
        <v>490</v>
      </c>
      <c r="D16" s="674">
        <v>42</v>
      </c>
      <c r="E16" s="674">
        <v>425</v>
      </c>
      <c r="F16" s="673">
        <v>957</v>
      </c>
      <c r="G16" s="673">
        <v>957</v>
      </c>
      <c r="H16" s="47"/>
    </row>
    <row r="17" spans="1:11" ht="23.45" customHeight="1">
      <c r="A17" s="47">
        <v>9</v>
      </c>
      <c r="B17" s="47" t="s">
        <v>909</v>
      </c>
      <c r="C17" s="48">
        <v>569</v>
      </c>
      <c r="D17" s="674">
        <v>45</v>
      </c>
      <c r="E17" s="674">
        <v>328</v>
      </c>
      <c r="F17" s="673">
        <v>942</v>
      </c>
      <c r="G17" s="673">
        <v>942</v>
      </c>
      <c r="H17" s="47"/>
    </row>
    <row r="18" spans="1:11" ht="23.45" customHeight="1">
      <c r="A18" s="47">
        <v>10</v>
      </c>
      <c r="B18" s="47" t="s">
        <v>910</v>
      </c>
      <c r="C18" s="48">
        <v>885</v>
      </c>
      <c r="D18" s="674">
        <v>79</v>
      </c>
      <c r="E18" s="674">
        <v>458</v>
      </c>
      <c r="F18" s="673">
        <v>1422</v>
      </c>
      <c r="G18" s="673">
        <v>1422</v>
      </c>
      <c r="H18" s="47"/>
    </row>
    <row r="19" spans="1:11" ht="23.45" customHeight="1">
      <c r="A19" s="47">
        <v>11</v>
      </c>
      <c r="B19" s="47" t="s">
        <v>911</v>
      </c>
      <c r="C19" s="48">
        <v>726</v>
      </c>
      <c r="D19" s="674">
        <v>66</v>
      </c>
      <c r="E19" s="674">
        <v>439</v>
      </c>
      <c r="F19" s="673">
        <v>1231</v>
      </c>
      <c r="G19" s="673">
        <v>1231</v>
      </c>
      <c r="H19" s="47"/>
    </row>
    <row r="20" spans="1:11" ht="23.45" customHeight="1">
      <c r="A20" s="47">
        <v>12</v>
      </c>
      <c r="B20" s="47" t="s">
        <v>912</v>
      </c>
      <c r="C20" s="48">
        <v>157</v>
      </c>
      <c r="D20" s="674">
        <v>23</v>
      </c>
      <c r="E20" s="674">
        <v>141</v>
      </c>
      <c r="F20" s="673">
        <v>321</v>
      </c>
      <c r="G20" s="673">
        <v>321</v>
      </c>
      <c r="H20" s="47"/>
    </row>
    <row r="21" spans="1:11" ht="23.45" customHeight="1">
      <c r="A21" s="47">
        <v>13</v>
      </c>
      <c r="B21" s="47" t="s">
        <v>913</v>
      </c>
      <c r="C21" s="48">
        <v>738</v>
      </c>
      <c r="D21" s="674">
        <v>72</v>
      </c>
      <c r="E21" s="674">
        <v>472</v>
      </c>
      <c r="F21" s="673">
        <v>1282</v>
      </c>
      <c r="G21" s="673">
        <v>1282</v>
      </c>
      <c r="H21" s="47"/>
    </row>
    <row r="22" spans="1:11" ht="23.45" customHeight="1">
      <c r="A22" s="47">
        <v>14</v>
      </c>
      <c r="B22" s="47" t="s">
        <v>914</v>
      </c>
      <c r="C22" s="48">
        <v>307</v>
      </c>
      <c r="D22" s="674">
        <v>28</v>
      </c>
      <c r="E22" s="674">
        <v>242</v>
      </c>
      <c r="F22" s="673">
        <v>577</v>
      </c>
      <c r="G22" s="673">
        <v>577</v>
      </c>
      <c r="H22" s="47"/>
    </row>
    <row r="23" spans="1:11" ht="21" customHeight="1">
      <c r="A23" s="47"/>
      <c r="B23" s="660" t="s">
        <v>17</v>
      </c>
      <c r="C23" s="660">
        <v>6766</v>
      </c>
      <c r="D23" s="660">
        <v>606</v>
      </c>
      <c r="E23" s="660">
        <v>4952</v>
      </c>
      <c r="F23" s="660">
        <v>12324</v>
      </c>
      <c r="G23" s="660">
        <v>12324</v>
      </c>
      <c r="H23" s="47"/>
    </row>
    <row r="25" spans="1:11">
      <c r="A25" s="195" t="s">
        <v>269</v>
      </c>
    </row>
    <row r="28" spans="1:11" ht="15" customHeight="1">
      <c r="A28" s="196"/>
      <c r="B28" s="196"/>
      <c r="C28" s="196"/>
      <c r="D28" s="196"/>
      <c r="E28" s="196"/>
      <c r="F28" s="874" t="s">
        <v>1058</v>
      </c>
      <c r="G28" s="874"/>
      <c r="H28" s="197"/>
    </row>
    <row r="29" spans="1:11" ht="15" customHeight="1">
      <c r="A29" s="196"/>
      <c r="B29" s="196"/>
      <c r="C29" s="196"/>
      <c r="D29" s="196"/>
      <c r="E29" s="196"/>
      <c r="F29" s="874" t="s">
        <v>13</v>
      </c>
      <c r="G29" s="874"/>
      <c r="H29" s="874"/>
    </row>
    <row r="30" spans="1:11" ht="15" customHeight="1">
      <c r="A30" s="196"/>
      <c r="B30" s="196"/>
      <c r="C30" s="196"/>
      <c r="D30" s="196"/>
      <c r="E30" s="196"/>
      <c r="F30" s="874" t="s">
        <v>1026</v>
      </c>
      <c r="G30" s="874"/>
      <c r="H30" s="874"/>
    </row>
    <row r="31" spans="1:11">
      <c r="A31" s="196" t="s">
        <v>1054</v>
      </c>
      <c r="C31" s="196"/>
      <c r="D31" s="196"/>
      <c r="E31" s="196"/>
      <c r="F31" s="875" t="s">
        <v>83</v>
      </c>
      <c r="G31" s="875"/>
      <c r="H31" s="198"/>
    </row>
    <row r="32" spans="1:11">
      <c r="A32" s="196"/>
      <c r="B32" s="196"/>
      <c r="C32" s="196"/>
      <c r="D32" s="196"/>
      <c r="E32" s="196"/>
      <c r="F32" s="196"/>
      <c r="G32" s="196"/>
      <c r="H32" s="196"/>
      <c r="I32" s="196"/>
      <c r="J32" s="196"/>
      <c r="K32" s="196"/>
    </row>
  </sheetData>
  <mergeCells count="8">
    <mergeCell ref="F30:H30"/>
    <mergeCell ref="F31:G31"/>
    <mergeCell ref="A1:G1"/>
    <mergeCell ref="A2:H2"/>
    <mergeCell ref="A4:H4"/>
    <mergeCell ref="G6:H6"/>
    <mergeCell ref="F28:G28"/>
    <mergeCell ref="F29:H29"/>
  </mergeCells>
  <printOptions horizontalCentered="1"/>
  <pageMargins left="0.70866141732283472" right="0.70866141732283472" top="0.23622047244094491" bottom="0"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T38"/>
  <sheetViews>
    <sheetView topLeftCell="A19" zoomScaleSheetLayoutView="85" workbookViewId="0">
      <selection activeCell="L39" sqref="L39"/>
    </sheetView>
  </sheetViews>
  <sheetFormatPr defaultRowHeight="12.75"/>
  <cols>
    <col min="1" max="1" width="8" customWidth="1"/>
    <col min="2" max="2" width="27.28515625" customWidth="1"/>
    <col min="3" max="3" width="11.140625" customWidth="1"/>
    <col min="5" max="5" width="9.5703125" customWidth="1"/>
    <col min="6" max="6" width="9.7109375" customWidth="1"/>
    <col min="7" max="7" width="10" customWidth="1"/>
    <col min="8" max="8" width="9.85546875" customWidth="1"/>
    <col min="10" max="10" width="10.7109375" customWidth="1"/>
    <col min="11" max="11" width="8.85546875" customWidth="1"/>
    <col min="12" max="12" width="9.85546875" customWidth="1"/>
    <col min="13" max="13" width="8.85546875" customWidth="1"/>
    <col min="14" max="14" width="11" customWidth="1"/>
  </cols>
  <sheetData>
    <row r="1" spans="1:20" ht="12.75" customHeight="1">
      <c r="D1" s="763"/>
      <c r="E1" s="763"/>
      <c r="F1" s="763"/>
      <c r="G1" s="763"/>
      <c r="H1" s="763"/>
      <c r="I1" s="763"/>
      <c r="L1" s="883" t="s">
        <v>88</v>
      </c>
      <c r="M1" s="883"/>
    </row>
    <row r="2" spans="1:20" ht="15.75">
      <c r="A2" s="783" t="s">
        <v>0</v>
      </c>
      <c r="B2" s="783"/>
      <c r="C2" s="783"/>
      <c r="D2" s="783"/>
      <c r="E2" s="783"/>
      <c r="F2" s="783"/>
      <c r="G2" s="783"/>
      <c r="H2" s="783"/>
      <c r="I2" s="783"/>
      <c r="J2" s="783"/>
      <c r="K2" s="783"/>
      <c r="L2" s="783"/>
      <c r="M2" s="783"/>
    </row>
    <row r="3" spans="1:20" ht="20.25">
      <c r="A3" s="784" t="s">
        <v>747</v>
      </c>
      <c r="B3" s="784"/>
      <c r="C3" s="784"/>
      <c r="D3" s="784"/>
      <c r="E3" s="784"/>
      <c r="F3" s="784"/>
      <c r="G3" s="784"/>
      <c r="H3" s="784"/>
      <c r="I3" s="784"/>
      <c r="J3" s="784"/>
      <c r="K3" s="784"/>
      <c r="L3" s="784"/>
      <c r="M3" s="784"/>
    </row>
    <row r="4" spans="1:20" ht="11.25" customHeight="1"/>
    <row r="5" spans="1:20" ht="15.75">
      <c r="A5" s="783" t="s">
        <v>798</v>
      </c>
      <c r="B5" s="783"/>
      <c r="C5" s="783"/>
      <c r="D5" s="783"/>
      <c r="E5" s="783"/>
      <c r="F5" s="783"/>
      <c r="G5" s="783"/>
      <c r="H5" s="783"/>
      <c r="I5" s="783"/>
      <c r="J5" s="783"/>
      <c r="K5" s="783"/>
      <c r="L5" s="783"/>
      <c r="M5" s="783"/>
    </row>
    <row r="7" spans="1:20">
      <c r="A7" s="786" t="s">
        <v>900</v>
      </c>
      <c r="B7" s="786"/>
      <c r="K7" s="104"/>
    </row>
    <row r="8" spans="1:20">
      <c r="A8" s="28"/>
      <c r="B8" s="28"/>
      <c r="K8" s="94"/>
      <c r="L8" s="880" t="s">
        <v>1025</v>
      </c>
      <c r="M8" s="880"/>
      <c r="N8" s="880"/>
    </row>
    <row r="9" spans="1:20" ht="15.75" customHeight="1">
      <c r="A9" s="881" t="s">
        <v>2</v>
      </c>
      <c r="B9" s="881" t="s">
        <v>3</v>
      </c>
      <c r="C9" s="760" t="s">
        <v>4</v>
      </c>
      <c r="D9" s="760"/>
      <c r="E9" s="760"/>
      <c r="F9" s="761"/>
      <c r="G9" s="886"/>
      <c r="H9" s="789" t="s">
        <v>103</v>
      </c>
      <c r="I9" s="789"/>
      <c r="J9" s="789"/>
      <c r="K9" s="789"/>
      <c r="L9" s="789"/>
      <c r="M9" s="881" t="s">
        <v>133</v>
      </c>
      <c r="N9" s="780" t="s">
        <v>134</v>
      </c>
    </row>
    <row r="10" spans="1:20" ht="38.25">
      <c r="A10" s="882"/>
      <c r="B10" s="882"/>
      <c r="C10" s="5" t="s">
        <v>5</v>
      </c>
      <c r="D10" s="5" t="s">
        <v>6</v>
      </c>
      <c r="E10" s="5" t="s">
        <v>358</v>
      </c>
      <c r="F10" s="7" t="s">
        <v>101</v>
      </c>
      <c r="G10" s="6" t="s">
        <v>359</v>
      </c>
      <c r="H10" s="5" t="s">
        <v>5</v>
      </c>
      <c r="I10" s="5" t="s">
        <v>6</v>
      </c>
      <c r="J10" s="5" t="s">
        <v>358</v>
      </c>
      <c r="K10" s="7" t="s">
        <v>101</v>
      </c>
      <c r="L10" s="7" t="s">
        <v>360</v>
      </c>
      <c r="M10" s="882"/>
      <c r="N10" s="780"/>
      <c r="R10" s="12"/>
      <c r="S10" s="12"/>
    </row>
    <row r="11" spans="1:20" s="14" customFormat="1" ht="15">
      <c r="A11" s="5">
        <v>1</v>
      </c>
      <c r="B11" s="5">
        <v>2</v>
      </c>
      <c r="C11" s="5">
        <v>3</v>
      </c>
      <c r="D11" s="5">
        <v>4</v>
      </c>
      <c r="E11" s="5">
        <v>5</v>
      </c>
      <c r="F11" s="5">
        <v>6</v>
      </c>
      <c r="G11" s="5">
        <v>7</v>
      </c>
      <c r="H11" s="5">
        <v>8</v>
      </c>
      <c r="I11" s="5">
        <v>9</v>
      </c>
      <c r="J11" s="5">
        <v>10</v>
      </c>
      <c r="K11" s="5">
        <v>11</v>
      </c>
      <c r="L11" s="5">
        <v>12</v>
      </c>
      <c r="M11" s="5">
        <v>13</v>
      </c>
      <c r="N11" s="5">
        <v>14</v>
      </c>
      <c r="P11" s="372"/>
      <c r="Q11" s="372"/>
      <c r="R11" s="372"/>
      <c r="S11" s="372"/>
      <c r="T11" s="372"/>
    </row>
    <row r="12" spans="1:20" ht="20.45" customHeight="1">
      <c r="A12" s="47">
        <v>1</v>
      </c>
      <c r="B12" s="47" t="s">
        <v>901</v>
      </c>
      <c r="C12" s="47">
        <v>316</v>
      </c>
      <c r="D12" s="47">
        <v>163</v>
      </c>
      <c r="E12" s="47">
        <v>11</v>
      </c>
      <c r="F12" s="360"/>
      <c r="G12" s="680">
        <f>SUM(C12:F12)</f>
        <v>490</v>
      </c>
      <c r="H12" s="47">
        <v>316</v>
      </c>
      <c r="I12" s="47">
        <v>163</v>
      </c>
      <c r="J12" s="47">
        <v>11</v>
      </c>
      <c r="K12" s="360"/>
      <c r="L12" s="680">
        <f>SUM(H12:K12)</f>
        <v>490</v>
      </c>
      <c r="M12" s="47"/>
      <c r="N12" s="47"/>
      <c r="P12" s="372"/>
      <c r="Q12" s="372"/>
      <c r="R12" s="372"/>
      <c r="S12" s="372"/>
      <c r="T12" s="372"/>
    </row>
    <row r="13" spans="1:20" ht="20.45" customHeight="1">
      <c r="A13" s="47">
        <v>2</v>
      </c>
      <c r="B13" s="47" t="s">
        <v>902</v>
      </c>
      <c r="C13" s="47">
        <v>270</v>
      </c>
      <c r="D13" s="47">
        <v>187</v>
      </c>
      <c r="E13" s="47">
        <v>3</v>
      </c>
      <c r="F13" s="360"/>
      <c r="G13" s="680">
        <f t="shared" ref="G13:G25" si="0">SUM(C13:F13)</f>
        <v>460</v>
      </c>
      <c r="H13" s="47">
        <v>270</v>
      </c>
      <c r="I13" s="47">
        <v>187</v>
      </c>
      <c r="J13" s="47">
        <v>3</v>
      </c>
      <c r="K13" s="360"/>
      <c r="L13" s="680">
        <f t="shared" ref="L13:L25" si="1">SUM(H13:K13)</f>
        <v>460</v>
      </c>
      <c r="M13" s="47"/>
      <c r="N13" s="47"/>
      <c r="P13" s="372"/>
      <c r="Q13" s="372"/>
      <c r="R13" s="372"/>
      <c r="S13" s="372"/>
      <c r="T13" s="372"/>
    </row>
    <row r="14" spans="1:20" ht="20.45" customHeight="1">
      <c r="A14" s="47">
        <v>3</v>
      </c>
      <c r="B14" s="47" t="s">
        <v>903</v>
      </c>
      <c r="C14" s="47">
        <v>169</v>
      </c>
      <c r="D14" s="47">
        <v>228</v>
      </c>
      <c r="E14" s="47">
        <v>1</v>
      </c>
      <c r="F14" s="360"/>
      <c r="G14" s="680">
        <f t="shared" si="0"/>
        <v>398</v>
      </c>
      <c r="H14" s="47">
        <v>169</v>
      </c>
      <c r="I14" s="47">
        <v>228</v>
      </c>
      <c r="J14" s="47">
        <v>1</v>
      </c>
      <c r="K14" s="360"/>
      <c r="L14" s="680">
        <f t="shared" si="1"/>
        <v>398</v>
      </c>
      <c r="M14" s="47"/>
      <c r="N14" s="47"/>
      <c r="P14" s="372"/>
      <c r="Q14" s="372"/>
      <c r="R14" s="372"/>
      <c r="S14" s="372"/>
      <c r="T14" s="372"/>
    </row>
    <row r="15" spans="1:20" ht="20.45" customHeight="1">
      <c r="A15" s="47">
        <v>4</v>
      </c>
      <c r="B15" s="47" t="s">
        <v>904</v>
      </c>
      <c r="C15" s="47">
        <v>200</v>
      </c>
      <c r="D15" s="47">
        <v>188</v>
      </c>
      <c r="E15" s="47">
        <v>0</v>
      </c>
      <c r="F15" s="360"/>
      <c r="G15" s="680">
        <f t="shared" si="0"/>
        <v>388</v>
      </c>
      <c r="H15" s="47">
        <v>200</v>
      </c>
      <c r="I15" s="47">
        <v>188</v>
      </c>
      <c r="J15" s="47">
        <v>0</v>
      </c>
      <c r="K15" s="360"/>
      <c r="L15" s="680">
        <f t="shared" si="1"/>
        <v>388</v>
      </c>
      <c r="M15" s="47"/>
      <c r="N15" s="47"/>
      <c r="P15" s="372"/>
      <c r="Q15" s="372"/>
      <c r="R15" s="372"/>
      <c r="S15" s="372"/>
      <c r="T15" s="372"/>
    </row>
    <row r="16" spans="1:20" ht="20.45" customHeight="1">
      <c r="A16" s="47">
        <v>5</v>
      </c>
      <c r="B16" s="47" t="s">
        <v>905</v>
      </c>
      <c r="C16" s="47">
        <v>173</v>
      </c>
      <c r="D16" s="47">
        <v>261</v>
      </c>
      <c r="E16" s="47">
        <v>0</v>
      </c>
      <c r="F16" s="360"/>
      <c r="G16" s="680">
        <f t="shared" si="0"/>
        <v>434</v>
      </c>
      <c r="H16" s="47">
        <v>173</v>
      </c>
      <c r="I16" s="47">
        <v>261</v>
      </c>
      <c r="J16" s="47">
        <v>0</v>
      </c>
      <c r="K16" s="360"/>
      <c r="L16" s="680">
        <f t="shared" si="1"/>
        <v>434</v>
      </c>
      <c r="M16" s="47"/>
      <c r="N16" s="47"/>
      <c r="P16" s="372"/>
      <c r="Q16" s="372"/>
      <c r="R16" s="372"/>
      <c r="S16" s="372"/>
      <c r="T16" s="372"/>
    </row>
    <row r="17" spans="1:20" ht="20.45" customHeight="1">
      <c r="A17" s="47">
        <v>6</v>
      </c>
      <c r="B17" s="47" t="s">
        <v>906</v>
      </c>
      <c r="C17" s="47">
        <v>94</v>
      </c>
      <c r="D17" s="47">
        <v>125</v>
      </c>
      <c r="E17" s="47">
        <v>62</v>
      </c>
      <c r="F17" s="360"/>
      <c r="G17" s="680">
        <f t="shared" si="0"/>
        <v>281</v>
      </c>
      <c r="H17" s="47">
        <v>94</v>
      </c>
      <c r="I17" s="47">
        <v>125</v>
      </c>
      <c r="J17" s="47">
        <v>62</v>
      </c>
      <c r="K17" s="360"/>
      <c r="L17" s="680">
        <f t="shared" si="1"/>
        <v>281</v>
      </c>
      <c r="M17" s="47"/>
      <c r="N17" s="47"/>
      <c r="P17" s="372"/>
      <c r="Q17" s="372"/>
      <c r="R17" s="372"/>
      <c r="S17" s="372"/>
      <c r="T17" s="372"/>
    </row>
    <row r="18" spans="1:20" ht="20.45" customHeight="1">
      <c r="A18" s="47">
        <v>7</v>
      </c>
      <c r="B18" s="47" t="s">
        <v>907</v>
      </c>
      <c r="C18" s="47">
        <v>191</v>
      </c>
      <c r="D18" s="47">
        <v>250</v>
      </c>
      <c r="E18" s="47">
        <v>2</v>
      </c>
      <c r="F18" s="360"/>
      <c r="G18" s="680">
        <f t="shared" si="0"/>
        <v>443</v>
      </c>
      <c r="H18" s="47">
        <v>191</v>
      </c>
      <c r="I18" s="47">
        <v>250</v>
      </c>
      <c r="J18" s="47">
        <v>2</v>
      </c>
      <c r="K18" s="360"/>
      <c r="L18" s="680">
        <f t="shared" si="1"/>
        <v>443</v>
      </c>
      <c r="M18" s="47"/>
      <c r="N18" s="47"/>
      <c r="P18" s="372"/>
      <c r="Q18" s="372"/>
      <c r="R18" s="372"/>
      <c r="S18" s="372"/>
      <c r="T18" s="372"/>
    </row>
    <row r="19" spans="1:20" ht="20.45" customHeight="1">
      <c r="A19" s="47">
        <v>8</v>
      </c>
      <c r="B19" s="47" t="s">
        <v>908</v>
      </c>
      <c r="C19" s="47">
        <v>119</v>
      </c>
      <c r="D19" s="47">
        <v>366</v>
      </c>
      <c r="E19" s="47">
        <v>5</v>
      </c>
      <c r="F19" s="360"/>
      <c r="G19" s="680">
        <f t="shared" si="0"/>
        <v>490</v>
      </c>
      <c r="H19" s="47">
        <v>119</v>
      </c>
      <c r="I19" s="47">
        <v>366</v>
      </c>
      <c r="J19" s="47">
        <v>5</v>
      </c>
      <c r="K19" s="360"/>
      <c r="L19" s="680">
        <f t="shared" si="1"/>
        <v>490</v>
      </c>
      <c r="M19" s="47"/>
      <c r="N19" s="47"/>
      <c r="P19" s="372"/>
      <c r="Q19" s="372"/>
      <c r="R19" s="372"/>
      <c r="S19" s="372"/>
      <c r="T19" s="372"/>
    </row>
    <row r="20" spans="1:20" ht="20.45" customHeight="1">
      <c r="A20" s="47">
        <v>9</v>
      </c>
      <c r="B20" s="47" t="s">
        <v>909</v>
      </c>
      <c r="C20" s="47">
        <v>203</v>
      </c>
      <c r="D20" s="47">
        <v>337</v>
      </c>
      <c r="E20" s="47">
        <v>29</v>
      </c>
      <c r="F20" s="360"/>
      <c r="G20" s="680">
        <f t="shared" si="0"/>
        <v>569</v>
      </c>
      <c r="H20" s="47">
        <v>203</v>
      </c>
      <c r="I20" s="47">
        <v>337</v>
      </c>
      <c r="J20" s="47">
        <v>29</v>
      </c>
      <c r="K20" s="360"/>
      <c r="L20" s="680">
        <f t="shared" si="1"/>
        <v>569</v>
      </c>
      <c r="M20" s="47"/>
      <c r="N20" s="47"/>
      <c r="P20" s="372"/>
      <c r="Q20" s="372"/>
      <c r="R20" s="372"/>
      <c r="S20" s="372"/>
      <c r="T20" s="372"/>
    </row>
    <row r="21" spans="1:20" ht="20.45" customHeight="1">
      <c r="A21" s="47">
        <v>10</v>
      </c>
      <c r="B21" s="47" t="s">
        <v>910</v>
      </c>
      <c r="C21" s="47">
        <v>356</v>
      </c>
      <c r="D21" s="47">
        <v>490</v>
      </c>
      <c r="E21" s="47">
        <v>39</v>
      </c>
      <c r="F21" s="360"/>
      <c r="G21" s="680">
        <f t="shared" si="0"/>
        <v>885</v>
      </c>
      <c r="H21" s="47">
        <v>356</v>
      </c>
      <c r="I21" s="47">
        <v>490</v>
      </c>
      <c r="J21" s="47">
        <v>39</v>
      </c>
      <c r="K21" s="360"/>
      <c r="L21" s="680">
        <f t="shared" si="1"/>
        <v>885</v>
      </c>
      <c r="M21" s="47"/>
      <c r="N21" s="47"/>
      <c r="P21" s="372"/>
      <c r="Q21" s="372"/>
      <c r="R21" s="372"/>
      <c r="S21" s="372"/>
      <c r="T21" s="372"/>
    </row>
    <row r="22" spans="1:20" ht="20.45" customHeight="1">
      <c r="A22" s="47">
        <v>11</v>
      </c>
      <c r="B22" s="47" t="s">
        <v>911</v>
      </c>
      <c r="C22" s="47">
        <v>184</v>
      </c>
      <c r="D22" s="47">
        <v>528</v>
      </c>
      <c r="E22" s="47">
        <v>14</v>
      </c>
      <c r="F22" s="360"/>
      <c r="G22" s="680">
        <f t="shared" si="0"/>
        <v>726</v>
      </c>
      <c r="H22" s="47">
        <v>184</v>
      </c>
      <c r="I22" s="47">
        <v>528</v>
      </c>
      <c r="J22" s="47">
        <v>14</v>
      </c>
      <c r="K22" s="360"/>
      <c r="L22" s="680">
        <f t="shared" si="1"/>
        <v>726</v>
      </c>
      <c r="M22" s="47"/>
      <c r="N22" s="47"/>
      <c r="P22" s="372"/>
      <c r="Q22" s="372"/>
      <c r="R22" s="372"/>
      <c r="S22" s="372"/>
      <c r="T22" s="372"/>
    </row>
    <row r="23" spans="1:20" ht="20.45" customHeight="1">
      <c r="A23" s="47">
        <v>12</v>
      </c>
      <c r="B23" s="47" t="s">
        <v>912</v>
      </c>
      <c r="C23" s="47">
        <v>92</v>
      </c>
      <c r="D23" s="47">
        <v>39</v>
      </c>
      <c r="E23" s="47">
        <v>26</v>
      </c>
      <c r="F23" s="360"/>
      <c r="G23" s="680">
        <f t="shared" si="0"/>
        <v>157</v>
      </c>
      <c r="H23" s="47">
        <v>92</v>
      </c>
      <c r="I23" s="47">
        <v>39</v>
      </c>
      <c r="J23" s="47">
        <v>26</v>
      </c>
      <c r="K23" s="360"/>
      <c r="L23" s="680">
        <f t="shared" si="1"/>
        <v>157</v>
      </c>
      <c r="M23" s="47"/>
      <c r="N23" s="47"/>
      <c r="P23" s="372"/>
      <c r="Q23" s="372"/>
      <c r="R23" s="372"/>
      <c r="S23" s="372"/>
      <c r="T23" s="372"/>
    </row>
    <row r="24" spans="1:20" ht="20.45" customHeight="1">
      <c r="A24" s="47">
        <v>13</v>
      </c>
      <c r="B24" s="47" t="s">
        <v>913</v>
      </c>
      <c r="C24" s="47">
        <v>122</v>
      </c>
      <c r="D24" s="47">
        <v>601</v>
      </c>
      <c r="E24" s="47">
        <v>15</v>
      </c>
      <c r="F24" s="360"/>
      <c r="G24" s="680">
        <f t="shared" si="0"/>
        <v>738</v>
      </c>
      <c r="H24" s="47">
        <v>122</v>
      </c>
      <c r="I24" s="47">
        <v>601</v>
      </c>
      <c r="J24" s="47">
        <v>15</v>
      </c>
      <c r="K24" s="360"/>
      <c r="L24" s="680">
        <f t="shared" si="1"/>
        <v>738</v>
      </c>
      <c r="M24" s="47"/>
      <c r="N24" s="47"/>
      <c r="P24" s="372"/>
      <c r="Q24" s="372"/>
      <c r="R24" s="372"/>
      <c r="S24" s="372"/>
      <c r="T24" s="372"/>
    </row>
    <row r="25" spans="1:20" ht="20.45" customHeight="1">
      <c r="A25" s="47">
        <v>14</v>
      </c>
      <c r="B25" s="47" t="s">
        <v>914</v>
      </c>
      <c r="C25" s="47">
        <v>147</v>
      </c>
      <c r="D25" s="47">
        <v>113</v>
      </c>
      <c r="E25" s="47">
        <v>47</v>
      </c>
      <c r="F25" s="360"/>
      <c r="G25" s="680">
        <f t="shared" si="0"/>
        <v>307</v>
      </c>
      <c r="H25" s="47">
        <v>147</v>
      </c>
      <c r="I25" s="47">
        <v>113</v>
      </c>
      <c r="J25" s="47">
        <v>47</v>
      </c>
      <c r="K25" s="360"/>
      <c r="L25" s="680">
        <f t="shared" si="1"/>
        <v>307</v>
      </c>
      <c r="M25" s="47"/>
      <c r="N25" s="47"/>
      <c r="P25" s="372"/>
      <c r="Q25" s="372"/>
      <c r="R25" s="372"/>
      <c r="S25" s="372"/>
      <c r="T25" s="372"/>
    </row>
    <row r="26" spans="1:20" ht="21.6" customHeight="1">
      <c r="A26" s="887" t="s">
        <v>17</v>
      </c>
      <c r="B26" s="888"/>
      <c r="C26" s="370">
        <v>2636</v>
      </c>
      <c r="D26" s="370">
        <v>3876</v>
      </c>
      <c r="E26" s="370">
        <v>254</v>
      </c>
      <c r="F26" s="370">
        <v>0</v>
      </c>
      <c r="G26" s="370">
        <v>6766</v>
      </c>
      <c r="H26" s="370">
        <v>2636</v>
      </c>
      <c r="I26" s="370">
        <v>3876</v>
      </c>
      <c r="J26" s="370">
        <v>254</v>
      </c>
      <c r="K26" s="370">
        <v>0</v>
      </c>
      <c r="L26" s="370">
        <v>6766</v>
      </c>
      <c r="M26" s="47"/>
      <c r="N26" s="47"/>
      <c r="P26" s="361"/>
    </row>
    <row r="27" spans="1:20">
      <c r="A27" s="11"/>
      <c r="B27" s="12"/>
      <c r="C27" s="12"/>
      <c r="D27" s="12"/>
      <c r="E27" s="12"/>
      <c r="F27" s="12"/>
      <c r="G27" s="12"/>
      <c r="H27" s="12"/>
      <c r="I27" s="12"/>
      <c r="J27" s="12"/>
      <c r="K27" s="12"/>
      <c r="L27" s="12"/>
      <c r="M27" s="12"/>
    </row>
    <row r="28" spans="1:20">
      <c r="A28" s="10" t="s">
        <v>8</v>
      </c>
    </row>
    <row r="29" spans="1:20">
      <c r="A29" t="s">
        <v>9</v>
      </c>
    </row>
    <row r="30" spans="1:20">
      <c r="A30" t="s">
        <v>10</v>
      </c>
      <c r="J30" s="11" t="s">
        <v>11</v>
      </c>
      <c r="K30" s="11"/>
      <c r="L30" s="11" t="s">
        <v>11</v>
      </c>
    </row>
    <row r="31" spans="1:20">
      <c r="A31" s="15" t="s">
        <v>430</v>
      </c>
      <c r="J31" s="11"/>
      <c r="K31" s="11"/>
      <c r="L31" s="11"/>
    </row>
    <row r="32" spans="1:20">
      <c r="C32" s="15" t="s">
        <v>431</v>
      </c>
      <c r="E32" s="12"/>
      <c r="F32" s="12"/>
      <c r="G32" s="12"/>
      <c r="H32" s="12"/>
      <c r="I32" s="12"/>
      <c r="J32" s="12"/>
      <c r="K32" s="12"/>
      <c r="L32" s="12"/>
      <c r="M32" s="12"/>
    </row>
    <row r="33" spans="1:15">
      <c r="C33" s="15"/>
      <c r="E33" s="12"/>
      <c r="F33" s="12"/>
      <c r="G33" s="12"/>
      <c r="H33" s="12"/>
      <c r="I33" s="12"/>
      <c r="J33" s="12"/>
      <c r="K33" s="12"/>
      <c r="L33" s="12"/>
      <c r="M33" s="12"/>
    </row>
    <row r="34" spans="1:15" ht="15.6" customHeight="1">
      <c r="A34" s="13" t="s">
        <v>1054</v>
      </c>
      <c r="B34" s="13"/>
      <c r="C34" s="13"/>
      <c r="D34" s="13"/>
      <c r="E34" s="13"/>
      <c r="F34" s="13"/>
      <c r="G34" s="13"/>
      <c r="J34" s="14"/>
      <c r="K34" s="889" t="s">
        <v>1056</v>
      </c>
      <c r="L34" s="889"/>
      <c r="M34" s="889"/>
      <c r="N34" s="889"/>
      <c r="O34" s="643"/>
    </row>
    <row r="35" spans="1:15" ht="15.6" customHeight="1">
      <c r="A35" s="885" t="s">
        <v>13</v>
      </c>
      <c r="B35" s="885"/>
      <c r="C35" s="885"/>
      <c r="D35" s="885"/>
      <c r="E35" s="885"/>
      <c r="F35" s="885"/>
      <c r="G35" s="885"/>
      <c r="H35" s="885"/>
      <c r="I35" s="885"/>
      <c r="J35" s="885"/>
      <c r="K35" s="885"/>
      <c r="L35" s="885"/>
      <c r="M35" s="885"/>
      <c r="N35" s="885"/>
    </row>
    <row r="36" spans="1:15" ht="15.75">
      <c r="A36" s="885" t="s">
        <v>968</v>
      </c>
      <c r="B36" s="885"/>
      <c r="C36" s="885"/>
      <c r="D36" s="885"/>
      <c r="E36" s="885"/>
      <c r="F36" s="885"/>
      <c r="G36" s="885"/>
      <c r="H36" s="885"/>
      <c r="I36" s="885"/>
      <c r="J36" s="885"/>
      <c r="K36" s="885"/>
      <c r="L36" s="885"/>
      <c r="M36" s="885"/>
      <c r="N36" s="885"/>
    </row>
    <row r="37" spans="1:15">
      <c r="K37" s="786" t="s">
        <v>83</v>
      </c>
      <c r="L37" s="786"/>
      <c r="M37" s="786"/>
      <c r="N37" s="786"/>
    </row>
    <row r="38" spans="1:15">
      <c r="A38" s="884"/>
      <c r="B38" s="884"/>
      <c r="C38" s="884"/>
      <c r="D38" s="884"/>
      <c r="E38" s="884"/>
      <c r="F38" s="884"/>
      <c r="G38" s="884"/>
      <c r="H38" s="884"/>
      <c r="I38" s="884"/>
      <c r="J38" s="884"/>
      <c r="K38" s="884"/>
      <c r="L38" s="884"/>
      <c r="M38" s="884"/>
    </row>
  </sheetData>
  <mergeCells count="19">
    <mergeCell ref="A38:M38"/>
    <mergeCell ref="A36:N36"/>
    <mergeCell ref="A35:N35"/>
    <mergeCell ref="H9:L9"/>
    <mergeCell ref="C9:G9"/>
    <mergeCell ref="K37:N37"/>
    <mergeCell ref="N9:N10"/>
    <mergeCell ref="A26:B26"/>
    <mergeCell ref="K34:N34"/>
    <mergeCell ref="L8:N8"/>
    <mergeCell ref="A7:B7"/>
    <mergeCell ref="M9:M10"/>
    <mergeCell ref="D1:I1"/>
    <mergeCell ref="A5:M5"/>
    <mergeCell ref="A3:M3"/>
    <mergeCell ref="A2:M2"/>
    <mergeCell ref="L1:M1"/>
    <mergeCell ref="B9:B10"/>
    <mergeCell ref="A9:A10"/>
  </mergeCells>
  <phoneticPr fontId="0" type="noConversion"/>
  <printOptions horizontalCentered="1"/>
  <pageMargins left="0.70866141732283472" right="0.70866141732283472" top="0.23622047244094491" bottom="0"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71</vt:i4>
      </vt:variant>
      <vt:variant>
        <vt:lpstr>Named Ranges</vt:lpstr>
      </vt:variant>
      <vt:variant>
        <vt:i4>65</vt:i4>
      </vt:variant>
    </vt:vector>
  </HeadingPairs>
  <TitlesOfParts>
    <vt:vector size="136" baseType="lpstr">
      <vt:lpstr>First-Page</vt:lpstr>
      <vt:lpstr>Contents</vt:lpstr>
      <vt:lpstr>Sheet1</vt:lpstr>
      <vt:lpstr>AT-1-Gen_Info </vt:lpstr>
      <vt:lpstr>AT-2-S1 BUDGET</vt:lpstr>
      <vt:lpstr>AT_2A_fundflow</vt:lpstr>
      <vt:lpstr>AT-2B_DBT</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 Pry </vt:lpstr>
      <vt:lpstr>AT27B_Req_FG_CA_N CLP</vt:lpstr>
      <vt:lpstr>AT27C_Req_FG_Drought -Pry </vt:lpstr>
      <vt:lpstr>AT27D_Req_FG_Drought -UPry </vt:lpstr>
      <vt:lpstr>AT_28_RqmtKitchen</vt:lpstr>
      <vt:lpstr>AT-28A_RqmtPlinthArea</vt:lpstr>
      <vt:lpstr>AT-28B_Kitchen repair</vt:lpstr>
      <vt:lpstr>AT29_Replacement KD </vt:lpstr>
      <vt:lpstr>AT29_A_Replacement KD</vt:lpstr>
      <vt:lpstr>AT-30_Coook-cum-Helper</vt:lpstr>
      <vt:lpstr>AT_31_Budget_provision </vt:lpstr>
      <vt:lpstr>AT32_Drought Pry Util</vt:lpstr>
      <vt:lpstr>AT-32A Drought UPry Util</vt:lpstr>
      <vt:lpstr>'AT_17_Coverage-RBSK '!Print_Area</vt:lpstr>
      <vt:lpstr>AT_19_Impl_Agency!Print_Area</vt:lpstr>
      <vt:lpstr>'AT_20_CentralCookingagency '!Print_Area</vt:lpstr>
      <vt:lpstr>AT_28_RqmtKitchen!Print_Area</vt:lpstr>
      <vt:lpstr>AT_2A_fundflow!Print_Area</vt:lpstr>
      <vt:lpstr>'AT_31_Budget_provision '!Print_Area</vt:lpstr>
      <vt:lpstr>'AT-10 B'!Print_Area</vt:lpstr>
      <vt:lpstr>'AT-10 C'!Print_Area</vt:lpstr>
      <vt:lpstr>'AT-10 E'!Print_Area</vt:lpstr>
      <vt:lpstr>'AT-10 F'!Print_Area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'AT-23A _AMS'!Print_Area</vt:lpstr>
      <vt:lpstr>'AT-24'!Print_Area</vt:lpstr>
      <vt:lpstr>'AT-25'!Print_Area</vt:lpstr>
      <vt:lpstr>AT26_NoWD!Print_Area</vt:lpstr>
      <vt:lpstr>AT26A_NoWD!Print_Area</vt:lpstr>
      <vt:lpstr>AT27_Req_FG_CA_Pry!Print_Area</vt:lpstr>
      <vt:lpstr>'AT27A_Req_FG_CA_U Pry '!Print_Area</vt:lpstr>
      <vt:lpstr>'AT27B_Req_FG_CA_N CLP'!Print_Area</vt:lpstr>
      <vt:lpstr>'AT27C_Req_FG_Drought -Pry '!Print_Area</vt:lpstr>
      <vt:lpstr>'AT27D_Req_FG_Drought -UPry '!Print_Area</vt:lpstr>
      <vt:lpstr>'AT-28A_RqmtPlinthArea'!Print_Area</vt:lpstr>
      <vt:lpstr>'AT-28B_Kitchen repair'!Print_Area</vt:lpstr>
      <vt:lpstr>'AT29_A_Replacement KD'!Print_Area</vt:lpstr>
      <vt:lpstr>'AT29_Replacement KD '!Print_Area</vt:lpstr>
      <vt:lpstr>'AT-2B_DBT'!Print_Area</vt:lpstr>
      <vt:lpstr>'AT-2-S1 BUDGET'!Print_Area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'AT-8_Hon_CCH_Pry'!Print_Area</vt:lpstr>
      <vt:lpstr>'AT-8A_Hon_CCH_UPry'!Print_Area</vt:lpstr>
      <vt:lpstr>AT9_TA!Print_Area</vt:lpstr>
      <vt:lpstr>Contents!Print_Area</vt:lpstr>
      <vt:lpstr>'enrolment vs availed_PY'!Print_Area</vt:lpstr>
      <vt:lpstr>'enrolment vs availed_UPY'!Print_Area</vt:lpstr>
      <vt:lpstr>'Mode of cooking'!Print_Area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2020-06-03T08:11:07Z</cp:lastPrinted>
  <dcterms:created xsi:type="dcterms:W3CDTF">1996-10-14T23:33:28Z</dcterms:created>
  <dcterms:modified xsi:type="dcterms:W3CDTF">2020-07-04T16:33:33Z</dcterms:modified>
</cp:coreProperties>
</file>